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20610" windowHeight="11640" activeTab="3"/>
  </bookViews>
  <sheets>
    <sheet name="Decathlon" sheetId="1" r:id="rId1"/>
    <sheet name="Decathlon-Alt" sheetId="2" r:id="rId2"/>
    <sheet name="Pentathlon" sheetId="3" r:id="rId3"/>
    <sheet name="Heptathlon" sheetId="4" r:id="rId4"/>
  </sheets>
  <definedNames>
    <definedName name="_xlnm.Print_Titles" localSheetId="0">'Decathlon'!$1:$1</definedName>
    <definedName name="_xlnm.Print_Titles" localSheetId="1">'Decathlon-Alt'!$1:$1</definedName>
    <definedName name="_xlnm.Print_Titles" localSheetId="3">'Heptathlon'!$1:$1</definedName>
    <definedName name="_xlnm.Print_Titles" localSheetId="2">'Pentathlon'!$1:$1</definedName>
  </definedNames>
  <calcPr fullCalcOnLoad="1"/>
</workbook>
</file>

<file path=xl/sharedStrings.xml><?xml version="1.0" encoding="utf-8"?>
<sst xmlns="http://schemas.openxmlformats.org/spreadsheetml/2006/main" count="1703" uniqueCount="972">
  <si>
    <t>Paavo Yrjölä</t>
  </si>
  <si>
    <t>FIN</t>
  </si>
  <si>
    <t>1</t>
  </si>
  <si>
    <t>Helsinki</t>
  </si>
  <si>
    <t>11.7</t>
  </si>
  <si>
    <t>6.73</t>
  </si>
  <si>
    <t>14.27</t>
  </si>
  <si>
    <t>1.85</t>
  </si>
  <si>
    <t>52.8</t>
  </si>
  <si>
    <t>16.8</t>
  </si>
  <si>
    <t>40.76</t>
  </si>
  <si>
    <t>3.20</t>
  </si>
  <si>
    <t>57.40</t>
  </si>
  <si>
    <t>4:41.8</t>
  </si>
  <si>
    <t>1984T</t>
  </si>
  <si>
    <t>W/w</t>
  </si>
  <si>
    <t>NB</t>
  </si>
  <si>
    <t>Name</t>
  </si>
  <si>
    <t>Nat</t>
  </si>
  <si>
    <t>Place</t>
  </si>
  <si>
    <t>Comp</t>
  </si>
  <si>
    <t>Meeting</t>
  </si>
  <si>
    <t>Venue</t>
  </si>
  <si>
    <t>Date</t>
  </si>
  <si>
    <t>W</t>
  </si>
  <si>
    <t>LJ</t>
  </si>
  <si>
    <t>SP</t>
  </si>
  <si>
    <t>HJ</t>
  </si>
  <si>
    <t>110H</t>
  </si>
  <si>
    <t>DT</t>
  </si>
  <si>
    <t>PV</t>
  </si>
  <si>
    <t>JT</t>
  </si>
  <si>
    <t>Diff</t>
  </si>
  <si>
    <t>Amsterdam</t>
  </si>
  <si>
    <t>11.8</t>
  </si>
  <si>
    <t>6.72</t>
  </si>
  <si>
    <t>14.11</t>
  </si>
  <si>
    <t>1.87</t>
  </si>
  <si>
    <t>53.2</t>
  </si>
  <si>
    <t>16.6</t>
  </si>
  <si>
    <t>42.09</t>
  </si>
  <si>
    <t>3.30</t>
  </si>
  <si>
    <t>55.70</t>
  </si>
  <si>
    <t>4:44.0</t>
  </si>
  <si>
    <t>Akilles Järvinen</t>
  </si>
  <si>
    <t>2</t>
  </si>
  <si>
    <t>11.2</t>
  </si>
  <si>
    <t>6.87</t>
  </si>
  <si>
    <t>13.64</t>
  </si>
  <si>
    <t>1.75</t>
  </si>
  <si>
    <t>51.4</t>
  </si>
  <si>
    <t>15.6</t>
  </si>
  <si>
    <t>36.95</t>
  </si>
  <si>
    <t>55.58</t>
  </si>
  <si>
    <t>4:52.4</t>
  </si>
  <si>
    <t>Aalborg</t>
  </si>
  <si>
    <t>11.6</t>
  </si>
  <si>
    <t>6.76</t>
  </si>
  <si>
    <t>14.72</t>
  </si>
  <si>
    <t>16.1</t>
  </si>
  <si>
    <t>39.66</t>
  </si>
  <si>
    <t>3.10</t>
  </si>
  <si>
    <t>58.88</t>
  </si>
  <si>
    <t>4:37.5</t>
  </si>
  <si>
    <t>Viipuri</t>
  </si>
  <si>
    <t>11.1</t>
  </si>
  <si>
    <t>6.89</t>
  </si>
  <si>
    <t>13.14</t>
  </si>
  <si>
    <t>1.80</t>
  </si>
  <si>
    <t>50.0</t>
  </si>
  <si>
    <t>15.4</t>
  </si>
  <si>
    <t>36.47</t>
  </si>
  <si>
    <t>3.60</t>
  </si>
  <si>
    <t>58.15</t>
  </si>
  <si>
    <t>4:54.2</t>
  </si>
  <si>
    <t>James Bausch</t>
  </si>
  <si>
    <t>USA</t>
  </si>
  <si>
    <t>Los Angeles</t>
  </si>
  <si>
    <t>6.95</t>
  </si>
  <si>
    <t>15.32</t>
  </si>
  <si>
    <t>1.70</t>
  </si>
  <si>
    <t>54.2</t>
  </si>
  <si>
    <t>16.2</t>
  </si>
  <si>
    <t>44.58</t>
  </si>
  <si>
    <t>4.00</t>
  </si>
  <si>
    <t>61.91</t>
  </si>
  <si>
    <t>5:17.0</t>
  </si>
  <si>
    <t>7.00</t>
  </si>
  <si>
    <t>13.11</t>
  </si>
  <si>
    <t>50.6</t>
  </si>
  <si>
    <t>15.7</t>
  </si>
  <si>
    <t>36.80</t>
  </si>
  <si>
    <t>61.00</t>
  </si>
  <si>
    <t>4:47.0</t>
  </si>
  <si>
    <t>Hans-Heinrich Sievert</t>
  </si>
  <si>
    <t>GER</t>
  </si>
  <si>
    <t>Hamburg</t>
  </si>
  <si>
    <t>11.4</t>
  </si>
  <si>
    <t>7.09</t>
  </si>
  <si>
    <t>14.55</t>
  </si>
  <si>
    <t>54.0</t>
  </si>
  <si>
    <t>46.66</t>
  </si>
  <si>
    <t>3.40</t>
  </si>
  <si>
    <t>59.58</t>
  </si>
  <si>
    <t>4:59.8</t>
  </si>
  <si>
    <t>Köln</t>
  </si>
  <si>
    <t>6.78</t>
  </si>
  <si>
    <t>15.31</t>
  </si>
  <si>
    <t>53.8</t>
  </si>
  <si>
    <t>15.8</t>
  </si>
  <si>
    <t>45.75</t>
  </si>
  <si>
    <t>58.32</t>
  </si>
  <si>
    <t>5:06.0</t>
  </si>
  <si>
    <t>7.48</t>
  </si>
  <si>
    <t>52.2</t>
  </si>
  <si>
    <t>47.23</t>
  </si>
  <si>
    <t>3.43</t>
  </si>
  <si>
    <t>4:58.8</t>
  </si>
  <si>
    <t/>
  </si>
  <si>
    <t>Glenn Morris</t>
  </si>
  <si>
    <t>Milwaukee</t>
  </si>
  <si>
    <t>10.7</t>
  </si>
  <si>
    <t>6.86</t>
  </si>
  <si>
    <t>14.46</t>
  </si>
  <si>
    <t>50.7</t>
  </si>
  <si>
    <t>14.9</t>
  </si>
  <si>
    <t>43.11</t>
  </si>
  <si>
    <t>3.45</t>
  </si>
  <si>
    <t>56.06</t>
  </si>
  <si>
    <t>4:48.1</t>
  </si>
  <si>
    <t>Berlin</t>
  </si>
  <si>
    <t>6.97</t>
  </si>
  <si>
    <t>14.10</t>
  </si>
  <si>
    <t>49.4</t>
  </si>
  <si>
    <t>43.02</t>
  </si>
  <si>
    <t>3.50</t>
  </si>
  <si>
    <t>54.52</t>
  </si>
  <si>
    <t>4:33.2</t>
  </si>
  <si>
    <t>Robert Mathias</t>
  </si>
  <si>
    <t>Tulare</t>
  </si>
  <si>
    <t>10.9</t>
  </si>
  <si>
    <t>14.48</t>
  </si>
  <si>
    <t>51.0</t>
  </si>
  <si>
    <t>14.7</t>
  </si>
  <si>
    <t>44.62</t>
  </si>
  <si>
    <t>3.98</t>
  </si>
  <si>
    <t>55.59</t>
  </si>
  <si>
    <t>5:05.1</t>
  </si>
  <si>
    <t>10.8</t>
  </si>
  <si>
    <t>7.15</t>
  </si>
  <si>
    <t>15.21</t>
  </si>
  <si>
    <t>1.89</t>
  </si>
  <si>
    <t>50.8</t>
  </si>
  <si>
    <t>14.6</t>
  </si>
  <si>
    <t>48.15</t>
  </si>
  <si>
    <t>3.75</t>
  </si>
  <si>
    <t>59.09</t>
  </si>
  <si>
    <t>4:55.3</t>
  </si>
  <si>
    <t>11.08</t>
  </si>
  <si>
    <t>6.98</t>
  </si>
  <si>
    <t>15.30</t>
  </si>
  <si>
    <t>1.90</t>
  </si>
  <si>
    <t>50.38</t>
  </si>
  <si>
    <t>14.91</t>
  </si>
  <si>
    <t>46.89</t>
  </si>
  <si>
    <t>59.21</t>
  </si>
  <si>
    <t>4:51.11</t>
  </si>
  <si>
    <t>Rafer Johnson</t>
  </si>
  <si>
    <t>Kingsburg</t>
  </si>
  <si>
    <t>10.5</t>
  </si>
  <si>
    <t>7.49</t>
  </si>
  <si>
    <t>13.80</t>
  </si>
  <si>
    <t>49.7</t>
  </si>
  <si>
    <t>14.5</t>
  </si>
  <si>
    <t>3.87</t>
  </si>
  <si>
    <t>5:01.5</t>
  </si>
  <si>
    <t>1.825</t>
  </si>
  <si>
    <t>Vasili Kuznetsov</t>
  </si>
  <si>
    <t>SU</t>
  </si>
  <si>
    <t>Krasnodar</t>
  </si>
  <si>
    <t>11.0</t>
  </si>
  <si>
    <t>7.30</t>
  </si>
  <si>
    <t>14.49</t>
  </si>
  <si>
    <t>49.1</t>
  </si>
  <si>
    <t>47.50</t>
  </si>
  <si>
    <t>66.16</t>
  </si>
  <si>
    <t>4:50.0</t>
  </si>
  <si>
    <t>Moskva</t>
  </si>
  <si>
    <t>10.6</t>
  </si>
  <si>
    <t>7.17</t>
  </si>
  <si>
    <t>14.69</t>
  </si>
  <si>
    <t>48.2</t>
  </si>
  <si>
    <t>49.06</t>
  </si>
  <si>
    <t>3.95</t>
  </si>
  <si>
    <t>72.59</t>
  </si>
  <si>
    <t>5:05.0</t>
  </si>
  <si>
    <t>7.35</t>
  </si>
  <si>
    <t>14.68</t>
  </si>
  <si>
    <t>49.2</t>
  </si>
  <si>
    <t>49.94</t>
  </si>
  <si>
    <t>4.20</t>
  </si>
  <si>
    <t>65.06</t>
  </si>
  <si>
    <t>5:04.6</t>
  </si>
  <si>
    <t>Eugene</t>
  </si>
  <si>
    <t>7.55</t>
  </si>
  <si>
    <t>15.85</t>
  </si>
  <si>
    <t>1.78</t>
  </si>
  <si>
    <t>48.6</t>
  </si>
  <si>
    <t>51.98</t>
  </si>
  <si>
    <t>3.97</t>
  </si>
  <si>
    <t>71.09</t>
  </si>
  <si>
    <t>5:09.9</t>
  </si>
  <si>
    <t>Phil Mulkey</t>
  </si>
  <si>
    <t>Memphis</t>
  </si>
  <si>
    <t>7.34</t>
  </si>
  <si>
    <t>1.99</t>
  </si>
  <si>
    <t>47.03</t>
  </si>
  <si>
    <t>4.39</t>
  </si>
  <si>
    <t>67.45</t>
  </si>
  <si>
    <t>4:43.8</t>
  </si>
  <si>
    <t>TPE</t>
  </si>
  <si>
    <t>Walnut</t>
  </si>
  <si>
    <t>13.22</t>
  </si>
  <si>
    <t>1.92</t>
  </si>
  <si>
    <t>47.7</t>
  </si>
  <si>
    <t>14.0</t>
  </si>
  <si>
    <t>40.99</t>
  </si>
  <si>
    <t>4.84</t>
  </si>
  <si>
    <t>71.75</t>
  </si>
  <si>
    <t>5:02.4</t>
  </si>
  <si>
    <t>Yang Chuan-Kwang</t>
  </si>
  <si>
    <t>7.44</t>
  </si>
  <si>
    <t>13.51</t>
  </si>
  <si>
    <t>46.8</t>
  </si>
  <si>
    <t>44.52</t>
  </si>
  <si>
    <t>4.10</t>
  </si>
  <si>
    <t>64.19</t>
  </si>
  <si>
    <t>4:20.3</t>
  </si>
  <si>
    <t>Russell Hodge</t>
  </si>
  <si>
    <t>7.51</t>
  </si>
  <si>
    <t>17.25</t>
  </si>
  <si>
    <t>48.9</t>
  </si>
  <si>
    <t>15.2</t>
  </si>
  <si>
    <t>50.44</t>
  </si>
  <si>
    <t>64.49</t>
  </si>
  <si>
    <t>4:40.4</t>
  </si>
  <si>
    <t>Kurt Bendlin</t>
  </si>
  <si>
    <t>FRG</t>
  </si>
  <si>
    <t>Heidelberg</t>
  </si>
  <si>
    <t>14.50</t>
  </si>
  <si>
    <t>1.84</t>
  </si>
  <si>
    <t>47.9</t>
  </si>
  <si>
    <t>14.8</t>
  </si>
  <si>
    <t>46.31</t>
  </si>
  <si>
    <t>74.85</t>
  </si>
  <si>
    <t>4:19.4</t>
  </si>
  <si>
    <t>10.3</t>
  </si>
  <si>
    <t>7.76</t>
  </si>
  <si>
    <t>14.38</t>
  </si>
  <si>
    <t>1.93</t>
  </si>
  <si>
    <t>47.1</t>
  </si>
  <si>
    <t>14.3</t>
  </si>
  <si>
    <t>46.49</t>
  </si>
  <si>
    <t>4.27</t>
  </si>
  <si>
    <t>65.74</t>
  </si>
  <si>
    <t>4:39.4</t>
  </si>
  <si>
    <t>Nikolai Avilov</t>
  </si>
  <si>
    <t>München</t>
  </si>
  <si>
    <t>11.00</t>
  </si>
  <si>
    <t>0.0</t>
  </si>
  <si>
    <t>7.68</t>
  </si>
  <si>
    <t>14.36</t>
  </si>
  <si>
    <t>2.12</t>
  </si>
  <si>
    <t>48.45</t>
  </si>
  <si>
    <t>14.31</t>
  </si>
  <si>
    <t>+0.4</t>
  </si>
  <si>
    <t>46.98</t>
  </si>
  <si>
    <t>4.55</t>
  </si>
  <si>
    <t>61.66</t>
  </si>
  <si>
    <t>4:22.82</t>
  </si>
  <si>
    <t>+0.3</t>
  </si>
  <si>
    <t>Bruce Jenner</t>
  </si>
  <si>
    <t>15.25</t>
  </si>
  <si>
    <t>2.01</t>
  </si>
  <si>
    <t>48.7</t>
  </si>
  <si>
    <t>50.00</t>
  </si>
  <si>
    <t>4.70</t>
  </si>
  <si>
    <t>65.52</t>
  </si>
  <si>
    <t>4:16.6</t>
  </si>
  <si>
    <t>10.93</t>
  </si>
  <si>
    <t>+3.8</t>
  </si>
  <si>
    <t>7.21</t>
  </si>
  <si>
    <t>+4.3</t>
  </si>
  <si>
    <t>14.04</t>
  </si>
  <si>
    <t>2.00</t>
  </si>
  <si>
    <t>48.72</t>
  </si>
  <si>
    <t>14.57</t>
  </si>
  <si>
    <t>51.68</t>
  </si>
  <si>
    <t>4.60</t>
  </si>
  <si>
    <t>69.28</t>
  </si>
  <si>
    <t>4:16.60</t>
  </si>
  <si>
    <t>4:16.4</t>
  </si>
  <si>
    <t>51.70</t>
  </si>
  <si>
    <t>7.19</t>
  </si>
  <si>
    <t>not 47.21</t>
  </si>
  <si>
    <t>47.20</t>
  </si>
  <si>
    <t>69.26</t>
  </si>
  <si>
    <t>GBR</t>
  </si>
  <si>
    <t>Götzis</t>
  </si>
  <si>
    <t>10.55</t>
  </si>
  <si>
    <t>+0.5</t>
  </si>
  <si>
    <t>7.72</t>
  </si>
  <si>
    <t>+1.8</t>
  </si>
  <si>
    <t>2.11</t>
  </si>
  <si>
    <t>48.04</t>
  </si>
  <si>
    <t>14.37</t>
  </si>
  <si>
    <t>-0.1</t>
  </si>
  <si>
    <t>42.98</t>
  </si>
  <si>
    <t>4.90</t>
  </si>
  <si>
    <t>65.38</t>
  </si>
  <si>
    <t>4:25.49</t>
  </si>
  <si>
    <t>Guido Kratschmer</t>
  </si>
  <si>
    <t>Bernhausen</t>
  </si>
  <si>
    <t>10.58</t>
  </si>
  <si>
    <t>+2.4</t>
  </si>
  <si>
    <t>7.80</t>
  </si>
  <si>
    <t>15.47</t>
  </si>
  <si>
    <t>13.92</t>
  </si>
  <si>
    <t>45.52</t>
  </si>
  <si>
    <t>66.50</t>
  </si>
  <si>
    <t>4:24.15</t>
  </si>
  <si>
    <t>10.50</t>
  </si>
  <si>
    <t>+2.3</t>
  </si>
  <si>
    <t>7.95</t>
  </si>
  <si>
    <t>2.08</t>
  </si>
  <si>
    <t>46.86</t>
  </si>
  <si>
    <t>-0.8</t>
  </si>
  <si>
    <t>44.34</t>
  </si>
  <si>
    <t>60.52</t>
  </si>
  <si>
    <t>4:30.55</t>
  </si>
  <si>
    <t>Jürgen Hingsen</t>
  </si>
  <si>
    <t>Ulm</t>
  </si>
  <si>
    <t>10.74</t>
  </si>
  <si>
    <t>7.85</t>
  </si>
  <si>
    <t>16.00</t>
  </si>
  <si>
    <t>2.15</t>
  </si>
  <si>
    <t>47.65</t>
  </si>
  <si>
    <t>14.64</t>
  </si>
  <si>
    <t>44.92</t>
  </si>
  <si>
    <t>63.10</t>
  </si>
  <si>
    <t>4:15.13</t>
  </si>
  <si>
    <t>w</t>
  </si>
  <si>
    <t>Athina</t>
  </si>
  <si>
    <t>10.51</t>
  </si>
  <si>
    <t>+0.8</t>
  </si>
  <si>
    <t>15.44</t>
  </si>
  <si>
    <t>2.03</t>
  </si>
  <si>
    <t>47.11</t>
  </si>
  <si>
    <t>14.39</t>
  </si>
  <si>
    <t>+0.9</t>
  </si>
  <si>
    <t>45.48</t>
  </si>
  <si>
    <t>5.00</t>
  </si>
  <si>
    <t>63.56</t>
  </si>
  <si>
    <t>4:23.81</t>
  </si>
  <si>
    <t>10.92</t>
  </si>
  <si>
    <t>7.74</t>
  </si>
  <si>
    <t>15.94</t>
  </si>
  <si>
    <t>47.89</t>
  </si>
  <si>
    <t>46.80</t>
  </si>
  <si>
    <t>67.26</t>
  </si>
  <si>
    <t>4:19.74</t>
  </si>
  <si>
    <t>Mannheim</t>
  </si>
  <si>
    <t>10.70</t>
  </si>
  <si>
    <t>+2.9</t>
  </si>
  <si>
    <t>-1.6</t>
  </si>
  <si>
    <t>16.42</t>
  </si>
  <si>
    <t>2.07</t>
  </si>
  <si>
    <t>48.05</t>
  </si>
  <si>
    <t>14.07</t>
  </si>
  <si>
    <t>+0.2</t>
  </si>
  <si>
    <t>49.36</t>
  </si>
  <si>
    <t>59.86</t>
  </si>
  <si>
    <t>4:19.75</t>
  </si>
  <si>
    <t>10.44</t>
  </si>
  <si>
    <t>-1.0</t>
  </si>
  <si>
    <t>8.01</t>
  </si>
  <si>
    <t>15.72</t>
  </si>
  <si>
    <t>46.97</t>
  </si>
  <si>
    <t>14.33</t>
  </si>
  <si>
    <t>-1.1</t>
  </si>
  <si>
    <t>46.56</t>
  </si>
  <si>
    <t>65.24</t>
  </si>
  <si>
    <t>4:35.00</t>
  </si>
  <si>
    <t>Daniel O'Brien</t>
  </si>
  <si>
    <t>Talence</t>
  </si>
  <si>
    <t>10.43</t>
  </si>
  <si>
    <t>+2.1</t>
  </si>
  <si>
    <t>8.08</t>
  </si>
  <si>
    <t>16.69</t>
  </si>
  <si>
    <t>48.51</t>
  </si>
  <si>
    <t>13.98</t>
  </si>
  <si>
    <t>-0.5</t>
  </si>
  <si>
    <t>48.56</t>
  </si>
  <si>
    <t>62.58</t>
  </si>
  <si>
    <t>4:42.10</t>
  </si>
  <si>
    <t>Tomaš Dvorak</t>
  </si>
  <si>
    <t>CZE</t>
  </si>
  <si>
    <t>Praha</t>
  </si>
  <si>
    <t>10.54</t>
  </si>
  <si>
    <t>7.90</t>
  </si>
  <si>
    <t>+1.1</t>
  </si>
  <si>
    <t>16.78</t>
  </si>
  <si>
    <t>2.04</t>
  </si>
  <si>
    <t>48.08</t>
  </si>
  <si>
    <t>13.73</t>
  </si>
  <si>
    <t>48.33</t>
  </si>
  <si>
    <t>72.32</t>
  </si>
  <si>
    <t>4:37.20</t>
  </si>
  <si>
    <t>Roman Šebrle</t>
  </si>
  <si>
    <t>10.64</t>
  </si>
  <si>
    <t>8.11</t>
  </si>
  <si>
    <t>+1.9</t>
  </si>
  <si>
    <t>15.33</t>
  </si>
  <si>
    <t>47.79</t>
  </si>
  <si>
    <t>-0.2</t>
  </si>
  <si>
    <t>47.92</t>
  </si>
  <si>
    <t>4.80</t>
  </si>
  <si>
    <t>70.16</t>
  </si>
  <si>
    <t>4:21.98</t>
  </si>
  <si>
    <t>+0.0</t>
  </si>
  <si>
    <t>Ashton Eaton</t>
  </si>
  <si>
    <t>10.21</t>
  </si>
  <si>
    <t>8.23</t>
  </si>
  <si>
    <t>14.20</t>
  </si>
  <si>
    <t>2.05</t>
  </si>
  <si>
    <t>46.70</t>
  </si>
  <si>
    <t>13.70</t>
  </si>
  <si>
    <t>42.81</t>
  </si>
  <si>
    <t>5.30</t>
  </si>
  <si>
    <t>58.87</t>
  </si>
  <si>
    <t>4:14.48</t>
  </si>
  <si>
    <t>NC/OT</t>
  </si>
  <si>
    <t>EP-A</t>
  </si>
  <si>
    <t>OG</t>
  </si>
  <si>
    <t>OT</t>
  </si>
  <si>
    <t>EC</t>
  </si>
  <si>
    <t>NC</t>
  </si>
  <si>
    <t>Montreal</t>
  </si>
  <si>
    <t>10.94</t>
  </si>
  <si>
    <t>7.22</t>
  </si>
  <si>
    <t>15.35</t>
  </si>
  <si>
    <t>47.51</t>
  </si>
  <si>
    <t>14.84</t>
  </si>
  <si>
    <t>50.04</t>
  </si>
  <si>
    <t>68.52</t>
  </si>
  <si>
    <t>4:12.61</t>
  </si>
  <si>
    <t>vURS,POL</t>
  </si>
  <si>
    <t>UCLA</t>
  </si>
  <si>
    <t>Salina</t>
  </si>
  <si>
    <t>7.77</t>
  </si>
  <si>
    <t>13.94</t>
  </si>
  <si>
    <t>1.95</t>
  </si>
  <si>
    <t>47.3</t>
  </si>
  <si>
    <t>44.95</t>
  </si>
  <si>
    <t>3.96</t>
  </si>
  <si>
    <t>60.63</t>
  </si>
  <si>
    <t>4:30.0</t>
  </si>
  <si>
    <t>not ratified</t>
  </si>
  <si>
    <t>(w)</t>
  </si>
  <si>
    <t>Daley Thompson</t>
  </si>
  <si>
    <t>Notes</t>
  </si>
  <si>
    <t>AAU</t>
  </si>
  <si>
    <t>Mt SAC R</t>
  </si>
  <si>
    <t>SE AAU</t>
  </si>
  <si>
    <t>OT/AAU</t>
  </si>
  <si>
    <t>vURS</t>
  </si>
  <si>
    <t>CC AAU</t>
  </si>
  <si>
    <t>7825 on 1950 tables</t>
  </si>
  <si>
    <t>AAU/OT</t>
  </si>
  <si>
    <t>14.45</t>
  </si>
  <si>
    <t>alt 6.85, 14.46, 1.86??, 43.10</t>
  </si>
  <si>
    <t>6.54</t>
  </si>
  <si>
    <t>13.97</t>
  </si>
  <si>
    <t>52.4</t>
  </si>
  <si>
    <t>16.9</t>
  </si>
  <si>
    <t>37.31</t>
  </si>
  <si>
    <t>56.70</t>
  </si>
  <si>
    <t>4:41.1</t>
  </si>
  <si>
    <t>ratified as 7820.93</t>
  </si>
  <si>
    <t>Harold Osborn</t>
  </si>
  <si>
    <t>Paris</t>
  </si>
  <si>
    <t>6.92</t>
  </si>
  <si>
    <t>1.97</t>
  </si>
  <si>
    <t>11.43</t>
  </si>
  <si>
    <t>16.0</t>
  </si>
  <si>
    <t>34.51</t>
  </si>
  <si>
    <t>46.69</t>
  </si>
  <si>
    <t>ratified as 7710.775 with 11.435 SP</t>
  </si>
  <si>
    <t>200</t>
  </si>
  <si>
    <t>1500</t>
  </si>
  <si>
    <t>Ero Lehtonon</t>
  </si>
  <si>
    <t>SWE</t>
  </si>
  <si>
    <t>Antwerp</t>
  </si>
  <si>
    <t>6.635</t>
  </si>
  <si>
    <t>54.67</t>
  </si>
  <si>
    <t>23.0</t>
  </si>
  <si>
    <t>34.64</t>
  </si>
  <si>
    <t>4:40.2</t>
  </si>
  <si>
    <t>52.14</t>
  </si>
  <si>
    <t>34.23</t>
  </si>
  <si>
    <t>4:48.8</t>
  </si>
  <si>
    <t>6.68</t>
  </si>
  <si>
    <t>50.93</t>
  </si>
  <si>
    <t>40.44</t>
  </si>
  <si>
    <t>6.37</t>
  </si>
  <si>
    <t>54.74</t>
  </si>
  <si>
    <t>24.2</t>
  </si>
  <si>
    <t>4:21.9</t>
  </si>
  <si>
    <t>6.59</t>
  </si>
  <si>
    <t>61.95</t>
  </si>
  <si>
    <t>24.0</t>
  </si>
  <si>
    <t>39.80</t>
  </si>
  <si>
    <t>4:49.8</t>
  </si>
  <si>
    <t>7.765</t>
  </si>
  <si>
    <t>36.76</t>
  </si>
  <si>
    <t>4:52.6</t>
  </si>
  <si>
    <t>57.54</t>
  </si>
  <si>
    <t>35.11</t>
  </si>
  <si>
    <t>4:40.6</t>
  </si>
  <si>
    <t>56.64</t>
  </si>
  <si>
    <t>22.7</t>
  </si>
  <si>
    <t>36.25</t>
  </si>
  <si>
    <t>4:46.3</t>
  </si>
  <si>
    <t>Robert LeGendre</t>
  </si>
  <si>
    <t>Philadelphia</t>
  </si>
  <si>
    <t>PennR</t>
  </si>
  <si>
    <t>Bertil Fastén</t>
  </si>
  <si>
    <t>Uppsala</t>
  </si>
  <si>
    <r>
      <t>Paavo Yrj</t>
    </r>
    <r>
      <rPr>
        <sz val="10"/>
        <rFont val="Arial"/>
        <family val="2"/>
      </rPr>
      <t>ölä</t>
    </r>
  </si>
  <si>
    <t>Darmstadt</t>
  </si>
  <si>
    <t>two days 08-09/08/1930</t>
  </si>
  <si>
    <t>Martti Tolamo</t>
  </si>
  <si>
    <t>Matti Sippala</t>
  </si>
  <si>
    <t>Tampere</t>
  </si>
  <si>
    <t>Avery Brundage</t>
  </si>
  <si>
    <t>Evanston</t>
  </si>
  <si>
    <t>6.51</t>
  </si>
  <si>
    <t>41.91</t>
  </si>
  <si>
    <t>23.6</t>
  </si>
  <si>
    <t>37.16</t>
  </si>
  <si>
    <t>5:45.8</t>
  </si>
  <si>
    <t>Jim Thorpe</t>
  </si>
  <si>
    <t>New York (CP)</t>
  </si>
  <si>
    <t>Paris (C)</t>
  </si>
  <si>
    <t>Austin Menaul</t>
  </si>
  <si>
    <t>6.38</t>
  </si>
  <si>
    <t>30.50</t>
  </si>
  <si>
    <t>41.75</t>
  </si>
  <si>
    <t>22.8</t>
  </si>
  <si>
    <t>4:51.2</t>
  </si>
  <si>
    <t>MW OT</t>
  </si>
  <si>
    <t>E OT</t>
  </si>
  <si>
    <t>not WR on later tables, but won comp</t>
  </si>
  <si>
    <t>6.61</t>
  </si>
  <si>
    <t>Stockholm</t>
  </si>
  <si>
    <t>OrigScore</t>
  </si>
  <si>
    <t>WR when Thorpe banned (later reinstated)</t>
  </si>
  <si>
    <t>Ferdinand Bie</t>
  </si>
  <si>
    <t>NOR</t>
  </si>
  <si>
    <t>7.07</t>
  </si>
  <si>
    <t>46.71</t>
  </si>
  <si>
    <t>22.9</t>
  </si>
  <si>
    <t>35.57</t>
  </si>
  <si>
    <t>4:44.8</t>
  </si>
  <si>
    <t>6.85</t>
  </si>
  <si>
    <t>46.45</t>
  </si>
  <si>
    <t>23.5</t>
  </si>
  <si>
    <t>31.79</t>
  </si>
  <si>
    <t>5:07.8</t>
  </si>
  <si>
    <t>last Olympic pentathlon</t>
  </si>
  <si>
    <r>
      <t>Malm</t>
    </r>
    <r>
      <rPr>
        <sz val="10"/>
        <rFont val="Arial"/>
        <family val="2"/>
      </rPr>
      <t>ö</t>
    </r>
  </si>
  <si>
    <t>Juho Halme</t>
  </si>
  <si>
    <t>6.45</t>
  </si>
  <si>
    <t>59.13</t>
  </si>
  <si>
    <t>24.8</t>
  </si>
  <si>
    <t>35.40</t>
  </si>
  <si>
    <t>5:05.5</t>
  </si>
  <si>
    <t>Karl Baaske</t>
  </si>
  <si>
    <t>6.62</t>
  </si>
  <si>
    <t>48.25</t>
  </si>
  <si>
    <t>33.74</t>
  </si>
  <si>
    <t>4:55.4</t>
  </si>
  <si>
    <t>Hugo Lahtinen</t>
  </si>
  <si>
    <t>6.48</t>
  </si>
  <si>
    <t>50.79</t>
  </si>
  <si>
    <t>23.9</t>
  </si>
  <si>
    <t>33.95</t>
  </si>
  <si>
    <t>4:43.7</t>
  </si>
  <si>
    <t>22.2str</t>
  </si>
  <si>
    <t>2 days</t>
  </si>
  <si>
    <t>Johan Hellum</t>
  </si>
  <si>
    <t>Kristiania</t>
  </si>
  <si>
    <t>Helge Løveland</t>
  </si>
  <si>
    <t>Evert Nilsson</t>
  </si>
  <si>
    <t>1912</t>
  </si>
  <si>
    <t>Hugo Wieslander</t>
  </si>
  <si>
    <t>Göteborg</t>
  </si>
  <si>
    <t>6.15</t>
  </si>
  <si>
    <t>11.25</t>
  </si>
  <si>
    <t>1.67</t>
  </si>
  <si>
    <t>55.6</t>
  </si>
  <si>
    <t>18.2</t>
  </si>
  <si>
    <t>3.00</t>
  </si>
  <si>
    <t>48.89</t>
  </si>
  <si>
    <t>4:59.4</t>
  </si>
  <si>
    <t>29.74</t>
  </si>
  <si>
    <t>6.06</t>
  </si>
  <si>
    <t>12.70</t>
  </si>
  <si>
    <t>33.00</t>
  </si>
  <si>
    <t>2.89</t>
  </si>
  <si>
    <t>40.48</t>
  </si>
  <si>
    <t>4:37.2</t>
  </si>
  <si>
    <t>Jim Thorp</t>
  </si>
  <si>
    <t>6.79</t>
  </si>
  <si>
    <t>12.89</t>
  </si>
  <si>
    <t>36.98</t>
  </si>
  <si>
    <t>3.25</t>
  </si>
  <si>
    <t>45.70</t>
  </si>
  <si>
    <t>4:40.1</t>
  </si>
  <si>
    <t>6.42</t>
  </si>
  <si>
    <t>12.14</t>
  </si>
  <si>
    <t>53.6</t>
  </si>
  <si>
    <t>17.2</t>
  </si>
  <si>
    <t>36.29</t>
  </si>
  <si>
    <t>50.40</t>
  </si>
  <si>
    <t>4:45.0</t>
  </si>
  <si>
    <t>Waldemar Wickholm</t>
  </si>
  <si>
    <t>Malmö</t>
  </si>
  <si>
    <t>11.5</t>
  </si>
  <si>
    <t>6.43</t>
  </si>
  <si>
    <t>11.29</t>
  </si>
  <si>
    <t>1.74</t>
  </si>
  <si>
    <t>51.9</t>
  </si>
  <si>
    <t>32.54</t>
  </si>
  <si>
    <t>2.90</t>
  </si>
  <si>
    <t>43.63</t>
  </si>
  <si>
    <t>4:41.3</t>
  </si>
  <si>
    <t>6.57</t>
  </si>
  <si>
    <t>12.03</t>
  </si>
  <si>
    <t>54.5</t>
  </si>
  <si>
    <t>38.12</t>
  </si>
  <si>
    <t>3.06</t>
  </si>
  <si>
    <t>51.61</t>
  </si>
  <si>
    <t>5:01.4</t>
  </si>
  <si>
    <t>1 day, DT before 400</t>
  </si>
  <si>
    <t>not WR</t>
  </si>
  <si>
    <t>6.03</t>
  </si>
  <si>
    <t>1.675</t>
  </si>
  <si>
    <t>55.0</t>
  </si>
  <si>
    <t>29.31</t>
  </si>
  <si>
    <t>2.26</t>
  </si>
  <si>
    <t>40.28</t>
  </si>
  <si>
    <t>6.33</t>
  </si>
  <si>
    <t>11.44</t>
  </si>
  <si>
    <t>55.1</t>
  </si>
  <si>
    <t>18.1</t>
  </si>
  <si>
    <t>35.86</t>
  </si>
  <si>
    <t>51.77</t>
  </si>
  <si>
    <t>4:36.0</t>
  </si>
  <si>
    <t>Bertil Ohlson</t>
  </si>
  <si>
    <t>3</t>
  </si>
  <si>
    <t>Baltic G</t>
  </si>
  <si>
    <t>11.65</t>
  </si>
  <si>
    <t>17.1</t>
  </si>
  <si>
    <t>39.23</t>
  </si>
  <si>
    <t>43.21</t>
  </si>
  <si>
    <t>4:37.3</t>
  </si>
  <si>
    <t>Aleksander Klumberg</t>
  </si>
  <si>
    <t>EST</t>
  </si>
  <si>
    <t>Tallinn</t>
  </si>
  <si>
    <t>6.81</t>
  </si>
  <si>
    <t>12.05</t>
  </si>
  <si>
    <t>56.6</t>
  </si>
  <si>
    <t>38.69</t>
  </si>
  <si>
    <t>58.45</t>
  </si>
  <si>
    <t>12.3</t>
  </si>
  <si>
    <t>12.92</t>
  </si>
  <si>
    <t>17.0</t>
  </si>
  <si>
    <t>39.64</t>
  </si>
  <si>
    <t>62.20</t>
  </si>
  <si>
    <t>5:11.3</t>
  </si>
  <si>
    <t>Gustaf Strandberg</t>
  </si>
  <si>
    <t>6.66</t>
  </si>
  <si>
    <t>11.27</t>
  </si>
  <si>
    <t>53.0</t>
  </si>
  <si>
    <t>33.03</t>
  </si>
  <si>
    <t>54.51</t>
  </si>
  <si>
    <t>4:41.0</t>
  </si>
  <si>
    <t>Chicago</t>
  </si>
  <si>
    <t>6.555</t>
  </si>
  <si>
    <t>11.45</t>
  </si>
  <si>
    <t>1.955</t>
  </si>
  <si>
    <t>52.9</t>
  </si>
  <si>
    <t>33.64</t>
  </si>
  <si>
    <t>46.11</t>
  </si>
  <si>
    <t>4:53.1</t>
  </si>
  <si>
    <t>ratified - subsidiary jump with wind &lt;4m/s</t>
  </si>
  <si>
    <t>60H</t>
  </si>
  <si>
    <t>1000</t>
  </si>
  <si>
    <t>39.24</t>
  </si>
  <si>
    <t>39.07</t>
  </si>
  <si>
    <t>4:56.7</t>
  </si>
  <si>
    <t>38.91</t>
  </si>
  <si>
    <t>4:52.8</t>
  </si>
  <si>
    <t>4:34.6</t>
  </si>
  <si>
    <t>1918</t>
  </si>
  <si>
    <t>Torino</t>
  </si>
  <si>
    <t>oversized track, JT not 57.95</t>
  </si>
  <si>
    <t>Gerhardt Stöck</t>
  </si>
  <si>
    <t>Jena</t>
  </si>
  <si>
    <t>Budapest</t>
  </si>
  <si>
    <t>Robert Clark</t>
  </si>
  <si>
    <t>Eureka</t>
  </si>
  <si>
    <t>Fritz Müller</t>
  </si>
  <si>
    <t>Wien</t>
  </si>
  <si>
    <t>not 4:21.0</t>
  </si>
  <si>
    <t>URS</t>
  </si>
  <si>
    <t>Lvov</t>
  </si>
  <si>
    <t>not 4:55.0</t>
  </si>
  <si>
    <t>Vasiliy Kuznetsov</t>
  </si>
  <si>
    <t>Kiyev</t>
  </si>
  <si>
    <t>Nalchik</t>
  </si>
  <si>
    <t>Krefeld</t>
  </si>
  <si>
    <t>round DT down to 44.52?</t>
  </si>
  <si>
    <t>Rein Aun</t>
  </si>
  <si>
    <t>Tartu</t>
  </si>
  <si>
    <t>Bill Toomey</t>
  </si>
  <si>
    <t>London (CP)</t>
  </si>
  <si>
    <t>6.99</t>
  </si>
  <si>
    <t>57.55</t>
  </si>
  <si>
    <t>22.6</t>
  </si>
  <si>
    <t>44.08</t>
  </si>
  <si>
    <t>5:10.0</t>
  </si>
  <si>
    <t>6.83</t>
  </si>
  <si>
    <t>63.95</t>
  </si>
  <si>
    <t>46.75</t>
  </si>
  <si>
    <t>5:08.0</t>
  </si>
  <si>
    <t>66.66</t>
  </si>
  <si>
    <t>45.08</t>
  </si>
  <si>
    <t>5:24.0</t>
  </si>
  <si>
    <t>7.46</t>
  </si>
  <si>
    <t>57.58</t>
  </si>
  <si>
    <t>23.1</t>
  </si>
  <si>
    <t>38.60</t>
  </si>
  <si>
    <t>4:43.6</t>
  </si>
  <si>
    <t>7.11</t>
  </si>
  <si>
    <t>62.38</t>
  </si>
  <si>
    <t>21.8</t>
  </si>
  <si>
    <t>38.08</t>
  </si>
  <si>
    <t>4:33.4</t>
  </si>
  <si>
    <t>58.47</t>
  </si>
  <si>
    <t>21.7</t>
  </si>
  <si>
    <t>40.32</t>
  </si>
  <si>
    <t>4:20.9</t>
  </si>
  <si>
    <t>6.80</t>
  </si>
  <si>
    <t>68.25</t>
  </si>
  <si>
    <t>22.0</t>
  </si>
  <si>
    <t>42.82</t>
  </si>
  <si>
    <t>7.03</t>
  </si>
  <si>
    <t>65.35</t>
  </si>
  <si>
    <t>22.1</t>
  </si>
  <si>
    <t>47.18</t>
  </si>
  <si>
    <t>4:51.0</t>
  </si>
  <si>
    <t>7.01</t>
  </si>
  <si>
    <t>64.53</t>
  </si>
  <si>
    <t>21.9</t>
  </si>
  <si>
    <t>50.35</t>
  </si>
  <si>
    <t>4:46.2</t>
  </si>
  <si>
    <t>7.18</t>
  </si>
  <si>
    <t>72.79</t>
  </si>
  <si>
    <t>22.2</t>
  </si>
  <si>
    <t>49.51</t>
  </si>
  <si>
    <t>4:59.5</t>
  </si>
  <si>
    <t>7.47</t>
  </si>
  <si>
    <t>77.42</t>
  </si>
  <si>
    <t>44.53</t>
  </si>
  <si>
    <t>7.33</t>
  </si>
  <si>
    <t>72.26</t>
  </si>
  <si>
    <t>50.05</t>
  </si>
  <si>
    <t>7.58</t>
  </si>
  <si>
    <t>66.18</t>
  </si>
  <si>
    <t>6.60</t>
  </si>
  <si>
    <t>50.42</t>
  </si>
  <si>
    <t>50.70</t>
  </si>
  <si>
    <t>ratified as 7481.69</t>
  </si>
  <si>
    <t>AAU ratified 7351.89 with millimetre interpolations</t>
  </si>
  <si>
    <t>not WR (accepted until Menaul mark re-discovered)</t>
  </si>
  <si>
    <t>12.0</t>
  </si>
  <si>
    <t>6.04</t>
  </si>
  <si>
    <t>1.65</t>
  </si>
  <si>
    <t>18.0</t>
  </si>
  <si>
    <t>48.38</t>
  </si>
  <si>
    <t>4:47.2</t>
  </si>
  <si>
    <t>11.9</t>
  </si>
  <si>
    <t>6.28</t>
  </si>
  <si>
    <t>12.32</t>
  </si>
  <si>
    <t>54.7</t>
  </si>
  <si>
    <t>17.8</t>
  </si>
  <si>
    <t>35.17</t>
  </si>
  <si>
    <t>46.35</t>
  </si>
  <si>
    <t>5:02.0</t>
  </si>
  <si>
    <t>-</t>
  </si>
  <si>
    <t>windy LJ (scored with auto times and alternative throw distances)</t>
  </si>
  <si>
    <t>scores 8618 with 47.5 on 1962 tables, as ratified</t>
  </si>
  <si>
    <r>
      <t>M</t>
    </r>
    <r>
      <rPr>
        <sz val="10"/>
        <rFont val="Arial"/>
        <family val="2"/>
      </rPr>
      <t>ü</t>
    </r>
    <r>
      <rPr>
        <sz val="10"/>
        <rFont val="Arial"/>
        <family val="0"/>
      </rPr>
      <t>nster</t>
    </r>
  </si>
  <si>
    <t>not WR (except on much later tables, without Thorp)</t>
  </si>
  <si>
    <t>WR while Thorp was banned (as for the next 10 rows)</t>
  </si>
  <si>
    <t>one extra point included here on 1998 edition of 1984 tables</t>
  </si>
  <si>
    <t>not WR (except on later tables, without Thorp)</t>
  </si>
  <si>
    <t>IFK Jubilee</t>
  </si>
  <si>
    <t>not WR (except on later tables)</t>
  </si>
  <si>
    <t>Kristiania is now Oslo</t>
  </si>
  <si>
    <t>Pre-OT</t>
  </si>
  <si>
    <t>17.6</t>
  </si>
  <si>
    <t>5:15.6</t>
  </si>
  <si>
    <t>possibly finished after Wieslander (not 17.4, not 5:15.4)</t>
  </si>
  <si>
    <t>originally scored on points-for-place</t>
  </si>
  <si>
    <t>Orig Score</t>
  </si>
  <si>
    <t>finished before Hodge</t>
  </si>
  <si>
    <t>7887 on 1950 tables, with hand times</t>
  </si>
  <si>
    <t>47.04</t>
  </si>
  <si>
    <t>23.2</t>
  </si>
  <si>
    <t>36.90</t>
  </si>
  <si>
    <t>possibly 41.53, 23.4 and 35.06 (=3320.325)</t>
  </si>
  <si>
    <t>41.64</t>
  </si>
  <si>
    <t>35.16</t>
  </si>
  <si>
    <t>3 days (subsequently banned, but reinstated in 1982)</t>
  </si>
  <si>
    <t>38.72</t>
  </si>
  <si>
    <t>4:34.4</t>
  </si>
  <si>
    <t>6.53</t>
  </si>
  <si>
    <t>57.89</t>
  </si>
  <si>
    <t>23.8</t>
  </si>
  <si>
    <t>41.20</t>
  </si>
  <si>
    <t>4:28.5</t>
  </si>
  <si>
    <t>finished before Sippala</t>
  </si>
  <si>
    <t>WUG</t>
  </si>
  <si>
    <t>4:34.5</t>
  </si>
  <si>
    <t>UIE</t>
  </si>
  <si>
    <t>WUG results say 72.70, 49.50</t>
  </si>
  <si>
    <t>Kristiania (Oslo)</t>
  </si>
  <si>
    <t>Hans Joachim Walde</t>
  </si>
  <si>
    <t>Mainz</t>
  </si>
  <si>
    <t>6.77</t>
  </si>
  <si>
    <t>14.94</t>
  </si>
  <si>
    <t>8.1</t>
  </si>
  <si>
    <t>2:55.9</t>
  </si>
  <si>
    <t>Herbert Swoboda</t>
  </si>
  <si>
    <t>6.7</t>
  </si>
  <si>
    <t>7.24</t>
  </si>
  <si>
    <t>13.67</t>
  </si>
  <si>
    <t>4.50</t>
  </si>
  <si>
    <t>2:50.4</t>
  </si>
  <si>
    <t>Eberhard Stroot</t>
  </si>
  <si>
    <t>6.6</t>
  </si>
  <si>
    <t>13.50</t>
  </si>
  <si>
    <t>1.96</t>
  </si>
  <si>
    <t>8.0</t>
  </si>
  <si>
    <t>4.30</t>
  </si>
  <si>
    <t>2:53.2</t>
  </si>
  <si>
    <t>Guido Kratchmer</t>
  </si>
  <si>
    <t>6.9</t>
  </si>
  <si>
    <t>7.37</t>
  </si>
  <si>
    <t>14.73</t>
  </si>
  <si>
    <t>1.98</t>
  </si>
  <si>
    <t>7.9</t>
  </si>
  <si>
    <t>2:45.8</t>
  </si>
  <si>
    <t>15.63</t>
  </si>
  <si>
    <t>1.91</t>
  </si>
  <si>
    <t>2:43.1</t>
  </si>
  <si>
    <t>Viktor Gruzenkin</t>
  </si>
  <si>
    <t>Ordzhonikidze</t>
  </si>
  <si>
    <t>15.75</t>
  </si>
  <si>
    <t>8.28</t>
  </si>
  <si>
    <t>2:52.3</t>
  </si>
  <si>
    <t>Aleksandr Nevskiy</t>
  </si>
  <si>
    <t>Leningrad</t>
  </si>
  <si>
    <t>14.58</t>
  </si>
  <si>
    <t>2.14</t>
  </si>
  <si>
    <t>8.2</t>
  </si>
  <si>
    <t>2:47.6</t>
  </si>
  <si>
    <t>Gomel</t>
  </si>
  <si>
    <t>7.02</t>
  </si>
  <si>
    <t>7.57</t>
  </si>
  <si>
    <t>15.02</t>
  </si>
  <si>
    <t>2:38.11</t>
  </si>
  <si>
    <t>Siegfried Wentz</t>
  </si>
  <si>
    <t>Dortmund</t>
  </si>
  <si>
    <t>7.04</t>
  </si>
  <si>
    <t>7.45</t>
  </si>
  <si>
    <t>15.67</t>
  </si>
  <si>
    <t>2:41.67</t>
  </si>
  <si>
    <t>Christian Plaziat</t>
  </si>
  <si>
    <t>FRA</t>
  </si>
  <si>
    <t>Vittel</t>
  </si>
  <si>
    <t>7.64</t>
  </si>
  <si>
    <t>2.10</t>
  </si>
  <si>
    <t>7.91</t>
  </si>
  <si>
    <t>2:48.08</t>
  </si>
  <si>
    <t>Nogent-sur-Oise</t>
  </si>
  <si>
    <t>14.42</t>
  </si>
  <si>
    <t>2.13</t>
  </si>
  <si>
    <t>7.98</t>
  </si>
  <si>
    <t>2:42.74</t>
  </si>
  <si>
    <t>7.61</t>
  </si>
  <si>
    <t>2:39.14</t>
  </si>
  <si>
    <t>Genova</t>
  </si>
  <si>
    <t>14.53</t>
  </si>
  <si>
    <t>7.97</t>
  </si>
  <si>
    <t>5.20</t>
  </si>
  <si>
    <t>2:40.17</t>
  </si>
  <si>
    <t>Dan O'Brien</t>
  </si>
  <si>
    <t>Toronto</t>
  </si>
  <si>
    <t>WC</t>
  </si>
  <si>
    <t>vUSA</t>
  </si>
  <si>
    <t>NCAA</t>
  </si>
  <si>
    <t>NC-EST</t>
  </si>
  <si>
    <t>Fayetteville</t>
  </si>
  <si>
    <t>Istanbul</t>
  </si>
  <si>
    <t>6.67</t>
  </si>
  <si>
    <t>7.84</t>
  </si>
  <si>
    <t>16.02</t>
  </si>
  <si>
    <t>2:57.96</t>
  </si>
  <si>
    <t>6.71</t>
  </si>
  <si>
    <t>7.73</t>
  </si>
  <si>
    <t>13.12</t>
  </si>
  <si>
    <t>5.10</t>
  </si>
  <si>
    <t>2:32.67</t>
  </si>
  <si>
    <t>7.60</t>
  </si>
  <si>
    <t>2:34.74</t>
  </si>
  <si>
    <t>8.16</t>
  </si>
  <si>
    <t>14.56</t>
  </si>
  <si>
    <t>2:32.77</t>
  </si>
  <si>
    <t>Torsten Voss</t>
  </si>
  <si>
    <t>GDR</t>
  </si>
  <si>
    <t>Senftenberg</t>
  </si>
  <si>
    <t>O</t>
  </si>
  <si>
    <t>6.84</t>
  </si>
  <si>
    <t>7.32</t>
  </si>
  <si>
    <t>15.40</t>
  </si>
  <si>
    <t>8.04</t>
  </si>
  <si>
    <t>2:42.0</t>
  </si>
  <si>
    <t>oversized track</t>
  </si>
  <si>
    <t>during octathlon</t>
  </si>
  <si>
    <t>7.59</t>
  </si>
  <si>
    <t>14.86</t>
  </si>
  <si>
    <t>2.09</t>
  </si>
  <si>
    <t>8.12</t>
  </si>
  <si>
    <t>2:38.5</t>
  </si>
  <si>
    <t>@</t>
  </si>
  <si>
    <t>not 29/04, straight 200m</t>
  </si>
  <si>
    <t>7.58/1.1</t>
  </si>
  <si>
    <t>21.3/1.4</t>
  </si>
  <si>
    <t>DT actually 44.53</t>
  </si>
  <si>
    <t>or 50.06 and 4:34.6?  Aun was Estonian</t>
  </si>
  <si>
    <t>Karl Halt</t>
  </si>
  <si>
    <t>Yuriy Kutyenko</t>
  </si>
  <si>
    <t>10.21/0.4</t>
  </si>
  <si>
    <t>8.23/0.8</t>
  </si>
  <si>
    <t>13.70/-0.8</t>
  </si>
  <si>
    <t>Day1</t>
  </si>
  <si>
    <t>Day2</t>
  </si>
  <si>
    <t>Tables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</si>
</sst>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"/>
    <numFmt numFmtId="166" formatCode="[$-809]dd\ mmmm\ yyyy"/>
  </numFmts>
  <fonts count="20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NumberForma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 vertical="top"/>
    </xf>
    <xf numFmtId="49" fontId="0" fillId="0" borderId="0" xfId="0" applyNumberFormat="1" applyAlignment="1">
      <alignment/>
    </xf>
    <xf numFmtId="0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14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62"/>
  <sheetViews>
    <sheetView zoomScale="80" zoomScaleNormal="80" zoomScalePageLayoutView="0" workbookViewId="0" topLeftCell="A1">
      <pane xSplit="11" ySplit="1" topLeftCell="L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J12" sqref="J12"/>
    </sheetView>
  </sheetViews>
  <sheetFormatPr defaultColWidth="9.140625" defaultRowHeight="12.75"/>
  <cols>
    <col min="1" max="1" width="6.57421875" style="1" bestFit="1" customWidth="1"/>
    <col min="2" max="2" width="10.00390625" style="1" bestFit="1" customWidth="1"/>
    <col min="3" max="3" width="5.28125" style="1" bestFit="1" customWidth="1"/>
    <col min="4" max="4" width="3.7109375" style="1" bestFit="1" customWidth="1"/>
    <col min="5" max="5" width="20.28125" style="1" bestFit="1" customWidth="1"/>
    <col min="6" max="6" width="5.140625" style="1" bestFit="1" customWidth="1"/>
    <col min="7" max="7" width="5.8515625" style="11" bestFit="1" customWidth="1"/>
    <col min="8" max="8" width="6.00390625" style="1" bestFit="1" customWidth="1"/>
    <col min="9" max="9" width="10.8515625" style="1" bestFit="1" customWidth="1"/>
    <col min="10" max="10" width="12.140625" style="1" bestFit="1" customWidth="1"/>
    <col min="11" max="11" width="11.57421875" style="1" bestFit="1" customWidth="1"/>
    <col min="12" max="12" width="6.00390625" style="10" bestFit="1" customWidth="1"/>
    <col min="13" max="15" width="5.00390625" style="10" bestFit="1" customWidth="1"/>
    <col min="16" max="16" width="7.140625" style="10" bestFit="1" customWidth="1"/>
    <col min="17" max="19" width="6.00390625" style="10" bestFit="1" customWidth="1"/>
    <col min="20" max="20" width="5.00390625" style="10" bestFit="1" customWidth="1"/>
    <col min="21" max="21" width="6.00390625" style="10" bestFit="1" customWidth="1"/>
    <col min="22" max="22" width="5.00390625" style="10" bestFit="1" customWidth="1"/>
    <col min="23" max="23" width="6.00390625" style="10" bestFit="1" customWidth="1"/>
    <col min="24" max="24" width="7.7109375" style="10" bestFit="1" customWidth="1"/>
    <col min="25" max="25" width="4.28125" style="9" bestFit="1" customWidth="1"/>
    <col min="26" max="26" width="9.8515625" style="1" bestFit="1" customWidth="1"/>
    <col min="27" max="27" width="9.8515625" style="9" bestFit="1" customWidth="1"/>
    <col min="28" max="32" width="5.57421875" style="1" bestFit="1" customWidth="1"/>
    <col min="33" max="34" width="5.57421875" style="1" customWidth="1"/>
    <col min="35" max="35" width="60.57421875" style="1" bestFit="1" customWidth="1"/>
    <col min="36" max="16384" width="9.140625" style="1" customWidth="1"/>
  </cols>
  <sheetData>
    <row r="1" spans="1:35" ht="12.75">
      <c r="A1" s="7" t="s">
        <v>14</v>
      </c>
      <c r="B1" s="7" t="s">
        <v>827</v>
      </c>
      <c r="C1" s="7" t="s">
        <v>15</v>
      </c>
      <c r="D1" s="7" t="s">
        <v>16</v>
      </c>
      <c r="E1" s="8" t="s">
        <v>17</v>
      </c>
      <c r="F1" s="8" t="s">
        <v>18</v>
      </c>
      <c r="G1" s="5" t="s">
        <v>19</v>
      </c>
      <c r="H1" s="7" t="s">
        <v>20</v>
      </c>
      <c r="I1" s="7" t="s">
        <v>21</v>
      </c>
      <c r="J1" s="4" t="s">
        <v>22</v>
      </c>
      <c r="K1" s="13" t="s">
        <v>23</v>
      </c>
      <c r="L1" s="7">
        <v>100</v>
      </c>
      <c r="M1" s="7" t="s">
        <v>24</v>
      </c>
      <c r="N1" s="7" t="s">
        <v>25</v>
      </c>
      <c r="O1" s="7" t="s">
        <v>24</v>
      </c>
      <c r="P1" s="7" t="s">
        <v>26</v>
      </c>
      <c r="Q1" s="7" t="s">
        <v>27</v>
      </c>
      <c r="R1" s="7">
        <v>400</v>
      </c>
      <c r="S1" s="7" t="s">
        <v>28</v>
      </c>
      <c r="T1" s="7" t="s">
        <v>24</v>
      </c>
      <c r="U1" s="7" t="s">
        <v>29</v>
      </c>
      <c r="V1" s="7" t="s">
        <v>30</v>
      </c>
      <c r="W1" s="7" t="s">
        <v>31</v>
      </c>
      <c r="X1" s="7">
        <v>1500</v>
      </c>
      <c r="Y1" s="8" t="s">
        <v>32</v>
      </c>
      <c r="Z1" s="7" t="s">
        <v>604</v>
      </c>
      <c r="AA1" s="8">
        <v>1920</v>
      </c>
      <c r="AB1" s="6">
        <v>1934</v>
      </c>
      <c r="AC1" s="8">
        <v>1952</v>
      </c>
      <c r="AD1" s="8">
        <v>1962</v>
      </c>
      <c r="AE1" s="2">
        <v>1971</v>
      </c>
      <c r="AF1" s="8">
        <v>1977</v>
      </c>
      <c r="AG1" s="8">
        <v>1982</v>
      </c>
      <c r="AH1" s="8">
        <v>1984</v>
      </c>
      <c r="AI1" t="s">
        <v>470</v>
      </c>
    </row>
    <row r="2" spans="1:35" ht="12.75">
      <c r="A2" s="15">
        <v>5080</v>
      </c>
      <c r="B2">
        <v>5105</v>
      </c>
      <c r="C2" s="7"/>
      <c r="D2" s="7"/>
      <c r="E2" s="8" t="s">
        <v>964</v>
      </c>
      <c r="F2" s="8" t="s">
        <v>95</v>
      </c>
      <c r="G2" s="5" t="s">
        <v>2</v>
      </c>
      <c r="H2" s="7"/>
      <c r="I2" s="7" t="s">
        <v>446</v>
      </c>
      <c r="J2" s="4" t="s">
        <v>814</v>
      </c>
      <c r="K2" s="13">
        <v>4306</v>
      </c>
      <c r="L2" s="7" t="s">
        <v>97</v>
      </c>
      <c r="M2" s="7"/>
      <c r="N2" s="7" t="s">
        <v>656</v>
      </c>
      <c r="O2" s="7"/>
      <c r="P2" s="7" t="s">
        <v>342</v>
      </c>
      <c r="Q2" s="7" t="s">
        <v>657</v>
      </c>
      <c r="R2" s="7" t="s">
        <v>658</v>
      </c>
      <c r="S2" s="7" t="s">
        <v>823</v>
      </c>
      <c r="T2" s="7"/>
      <c r="U2" s="7" t="s">
        <v>659</v>
      </c>
      <c r="V2" s="7" t="s">
        <v>660</v>
      </c>
      <c r="W2" s="7" t="s">
        <v>661</v>
      </c>
      <c r="X2" s="7" t="s">
        <v>824</v>
      </c>
      <c r="Y2" s="8"/>
      <c r="Z2" s="2">
        <f aca="true" t="shared" si="0" ref="Z2:AA6">MDecScore(Z$1,$L2,$N2,$P2:$S2,$U2:$X2)</f>
        <v>6207.765</v>
      </c>
      <c r="AA2" s="2">
        <f t="shared" si="0"/>
        <v>5545.87</v>
      </c>
      <c r="AB2" s="2">
        <f aca="true" t="shared" si="1" ref="AB2:AH16">MDecScore(AB$1,$L2,$N2,$P2:$S2,$U2:$X2)</f>
        <v>5093</v>
      </c>
      <c r="AC2" s="2">
        <f t="shared" si="1"/>
        <v>4247</v>
      </c>
      <c r="AD2" s="2">
        <f t="shared" si="1"/>
        <v>5180</v>
      </c>
      <c r="AE2" s="2">
        <f t="shared" si="1"/>
        <v>5180</v>
      </c>
      <c r="AF2" s="2">
        <f t="shared" si="1"/>
        <v>5180</v>
      </c>
      <c r="AG2" s="2">
        <f t="shared" si="1"/>
        <v>5180</v>
      </c>
      <c r="AH2" s="2">
        <f t="shared" si="1"/>
        <v>5060</v>
      </c>
      <c r="AI2" t="s">
        <v>825</v>
      </c>
    </row>
    <row r="3" spans="1:35" ht="12.75">
      <c r="A3" s="15">
        <v>5386</v>
      </c>
      <c r="B3" s="15">
        <v>6138.33</v>
      </c>
      <c r="C3" s="7"/>
      <c r="D3" s="7"/>
      <c r="E3" s="8" t="s">
        <v>605</v>
      </c>
      <c r="F3" s="8" t="s">
        <v>501</v>
      </c>
      <c r="G3" s="5" t="s">
        <v>2</v>
      </c>
      <c r="H3" s="7"/>
      <c r="I3" s="7" t="s">
        <v>822</v>
      </c>
      <c r="J3" s="4" t="s">
        <v>606</v>
      </c>
      <c r="K3" s="13">
        <v>4306</v>
      </c>
      <c r="L3" s="7" t="s">
        <v>56</v>
      </c>
      <c r="M3" s="7"/>
      <c r="N3" s="7" t="s">
        <v>607</v>
      </c>
      <c r="O3" s="7"/>
      <c r="P3" s="7" t="s">
        <v>608</v>
      </c>
      <c r="Q3" s="7" t="s">
        <v>609</v>
      </c>
      <c r="R3" s="7" t="s">
        <v>610</v>
      </c>
      <c r="S3" s="7" t="s">
        <v>611</v>
      </c>
      <c r="T3" s="7"/>
      <c r="U3" s="7" t="s">
        <v>615</v>
      </c>
      <c r="V3" s="7" t="s">
        <v>612</v>
      </c>
      <c r="W3" s="7" t="s">
        <v>613</v>
      </c>
      <c r="X3" s="7" t="s">
        <v>614</v>
      </c>
      <c r="Y3" s="8"/>
      <c r="Z3" s="2">
        <f t="shared" si="0"/>
        <v>6903.92</v>
      </c>
      <c r="AA3" s="2">
        <f t="shared" si="0"/>
        <v>6242.025</v>
      </c>
      <c r="AB3" s="2">
        <f t="shared" si="1"/>
        <v>5516</v>
      </c>
      <c r="AC3" s="2">
        <f t="shared" si="1"/>
        <v>4646</v>
      </c>
      <c r="AD3" s="2">
        <f t="shared" si="1"/>
        <v>5584</v>
      </c>
      <c r="AE3" s="2">
        <f t="shared" si="1"/>
        <v>5584</v>
      </c>
      <c r="AF3" s="2">
        <f t="shared" si="1"/>
        <v>5584</v>
      </c>
      <c r="AG3" s="2">
        <f t="shared" si="1"/>
        <v>5584</v>
      </c>
      <c r="AH3" s="2">
        <f t="shared" si="1"/>
        <v>5386</v>
      </c>
      <c r="AI3" t="s">
        <v>654</v>
      </c>
    </row>
    <row r="4" spans="1:35" ht="12.75">
      <c r="A4" s="15">
        <v>5867</v>
      </c>
      <c r="B4" s="15">
        <v>24.5</v>
      </c>
      <c r="C4" s="7"/>
      <c r="D4" s="7"/>
      <c r="E4" s="8" t="s">
        <v>554</v>
      </c>
      <c r="F4" s="8" t="s">
        <v>76</v>
      </c>
      <c r="G4" s="5" t="s">
        <v>2</v>
      </c>
      <c r="H4" s="7"/>
      <c r="I4" s="7" t="s">
        <v>560</v>
      </c>
      <c r="J4" s="4" t="s">
        <v>545</v>
      </c>
      <c r="K4" s="13">
        <v>4528</v>
      </c>
      <c r="L4" s="7" t="s">
        <v>97</v>
      </c>
      <c r="M4" s="7"/>
      <c r="N4" s="7" t="s">
        <v>616</v>
      </c>
      <c r="O4" s="7"/>
      <c r="P4" s="7" t="s">
        <v>617</v>
      </c>
      <c r="Q4" s="7" t="s">
        <v>206</v>
      </c>
      <c r="R4" s="7" t="s">
        <v>108</v>
      </c>
      <c r="S4" s="7" t="s">
        <v>39</v>
      </c>
      <c r="T4" s="7"/>
      <c r="U4" s="7" t="s">
        <v>618</v>
      </c>
      <c r="V4" s="7" t="s">
        <v>619</v>
      </c>
      <c r="W4" s="7" t="s">
        <v>620</v>
      </c>
      <c r="X4" s="7" t="s">
        <v>621</v>
      </c>
      <c r="Y4" s="8"/>
      <c r="Z4" s="2">
        <f t="shared" si="0"/>
        <v>7414.555</v>
      </c>
      <c r="AA4" s="2">
        <f t="shared" si="0"/>
        <v>6752.66</v>
      </c>
      <c r="AB4" s="2">
        <f t="shared" si="1"/>
        <v>6095</v>
      </c>
      <c r="AC4" s="2">
        <f t="shared" si="1"/>
        <v>5306</v>
      </c>
      <c r="AD4" s="2">
        <f t="shared" si="1"/>
        <v>6051</v>
      </c>
      <c r="AE4" s="2">
        <f t="shared" si="1"/>
        <v>6051</v>
      </c>
      <c r="AF4" s="2">
        <f t="shared" si="1"/>
        <v>6051</v>
      </c>
      <c r="AG4" s="2">
        <f t="shared" si="1"/>
        <v>6051</v>
      </c>
      <c r="AH4" s="2">
        <f t="shared" si="1"/>
        <v>5867</v>
      </c>
      <c r="AI4" t="s">
        <v>826</v>
      </c>
    </row>
    <row r="5" spans="1:35" s="26" customFormat="1" ht="12.75">
      <c r="A5" s="18">
        <v>5494</v>
      </c>
      <c r="B5" s="18"/>
      <c r="C5" s="20"/>
      <c r="D5" s="20"/>
      <c r="E5" s="21" t="s">
        <v>605</v>
      </c>
      <c r="F5" s="21" t="s">
        <v>501</v>
      </c>
      <c r="G5" s="22"/>
      <c r="H5" s="20"/>
      <c r="I5" s="20" t="s">
        <v>444</v>
      </c>
      <c r="J5" s="23" t="s">
        <v>564</v>
      </c>
      <c r="K5" s="24">
        <v>4541</v>
      </c>
      <c r="L5" s="20" t="s">
        <v>797</v>
      </c>
      <c r="M5" s="20"/>
      <c r="N5" s="20" t="s">
        <v>798</v>
      </c>
      <c r="O5" s="20"/>
      <c r="P5" s="20" t="s">
        <v>663</v>
      </c>
      <c r="Q5" s="20" t="s">
        <v>799</v>
      </c>
      <c r="R5" s="20" t="s">
        <v>610</v>
      </c>
      <c r="S5" s="20" t="s">
        <v>800</v>
      </c>
      <c r="T5" s="20"/>
      <c r="U5" s="20" t="s">
        <v>633</v>
      </c>
      <c r="V5" s="20" t="s">
        <v>612</v>
      </c>
      <c r="W5" s="20" t="s">
        <v>801</v>
      </c>
      <c r="X5" s="20" t="s">
        <v>802</v>
      </c>
      <c r="Y5" s="8"/>
      <c r="Z5" s="25">
        <f t="shared" si="0"/>
        <v>7099.845</v>
      </c>
      <c r="AA5" s="25">
        <f t="shared" si="0"/>
        <v>6437.95</v>
      </c>
      <c r="AB5" s="25">
        <f t="shared" si="1"/>
        <v>5655</v>
      </c>
      <c r="AC5" s="25">
        <f t="shared" si="1"/>
        <v>4764</v>
      </c>
      <c r="AD5" s="25">
        <f t="shared" si="1"/>
        <v>5687</v>
      </c>
      <c r="AE5" s="25">
        <f t="shared" si="1"/>
        <v>5687</v>
      </c>
      <c r="AF5" s="25">
        <f t="shared" si="1"/>
        <v>5687</v>
      </c>
      <c r="AG5" s="25">
        <f t="shared" si="1"/>
        <v>5687</v>
      </c>
      <c r="AH5" s="25">
        <f t="shared" si="1"/>
        <v>5494</v>
      </c>
      <c r="AI5" s="26" t="s">
        <v>796</v>
      </c>
    </row>
    <row r="6" spans="1:35" s="26" customFormat="1" ht="12.75">
      <c r="A6" s="18">
        <v>5583</v>
      </c>
      <c r="B6" s="18"/>
      <c r="C6" s="20"/>
      <c r="D6" s="20"/>
      <c r="E6" s="21" t="s">
        <v>605</v>
      </c>
      <c r="F6" s="21" t="s">
        <v>501</v>
      </c>
      <c r="G6" s="22"/>
      <c r="H6" s="20"/>
      <c r="I6" s="20"/>
      <c r="J6" s="23" t="s">
        <v>564</v>
      </c>
      <c r="K6" s="24">
        <v>4556</v>
      </c>
      <c r="L6" s="20" t="s">
        <v>803</v>
      </c>
      <c r="M6" s="20"/>
      <c r="N6" s="20" t="s">
        <v>804</v>
      </c>
      <c r="O6" s="20"/>
      <c r="P6" s="20" t="s">
        <v>805</v>
      </c>
      <c r="Q6" s="20" t="s">
        <v>799</v>
      </c>
      <c r="R6" s="20" t="s">
        <v>806</v>
      </c>
      <c r="S6" s="20" t="s">
        <v>807</v>
      </c>
      <c r="T6" s="20"/>
      <c r="U6" s="20" t="s">
        <v>808</v>
      </c>
      <c r="V6" s="20" t="s">
        <v>11</v>
      </c>
      <c r="W6" s="20" t="s">
        <v>809</v>
      </c>
      <c r="X6" s="20" t="s">
        <v>810</v>
      </c>
      <c r="Y6" s="8"/>
      <c r="Z6" s="25">
        <f t="shared" si="0"/>
        <v>7244.1</v>
      </c>
      <c r="AA6" s="25">
        <f t="shared" si="0"/>
        <v>6582.205</v>
      </c>
      <c r="AB6" s="25">
        <f t="shared" si="1"/>
        <v>5787</v>
      </c>
      <c r="AC6" s="25">
        <f t="shared" si="1"/>
        <v>4895</v>
      </c>
      <c r="AD6" s="25">
        <f t="shared" si="1"/>
        <v>5792</v>
      </c>
      <c r="AE6" s="25">
        <f t="shared" si="1"/>
        <v>5792</v>
      </c>
      <c r="AF6" s="25">
        <f t="shared" si="1"/>
        <v>5792</v>
      </c>
      <c r="AG6" s="25">
        <f t="shared" si="1"/>
        <v>5792</v>
      </c>
      <c r="AH6" s="25">
        <f t="shared" si="1"/>
        <v>5583</v>
      </c>
      <c r="AI6" s="26" t="s">
        <v>796</v>
      </c>
    </row>
    <row r="7" spans="1:35" ht="12.75">
      <c r="A7" s="15">
        <v>6564</v>
      </c>
      <c r="B7" s="14">
        <v>8412.955</v>
      </c>
      <c r="C7" s="7"/>
      <c r="D7" s="7"/>
      <c r="E7" s="8" t="s">
        <v>622</v>
      </c>
      <c r="F7" s="8" t="s">
        <v>76</v>
      </c>
      <c r="G7" s="5" t="s">
        <v>2</v>
      </c>
      <c r="H7" s="7"/>
      <c r="I7" s="7" t="s">
        <v>443</v>
      </c>
      <c r="J7" s="4" t="s">
        <v>564</v>
      </c>
      <c r="K7" s="13">
        <v>4580</v>
      </c>
      <c r="L7" s="7" t="s">
        <v>46</v>
      </c>
      <c r="M7" s="7"/>
      <c r="N7" s="7" t="s">
        <v>623</v>
      </c>
      <c r="O7" s="7"/>
      <c r="P7" s="7" t="s">
        <v>624</v>
      </c>
      <c r="Q7" s="7" t="s">
        <v>37</v>
      </c>
      <c r="R7" s="7" t="s">
        <v>114</v>
      </c>
      <c r="S7" s="7" t="s">
        <v>51</v>
      </c>
      <c r="T7" s="7"/>
      <c r="U7" s="7" t="s">
        <v>625</v>
      </c>
      <c r="V7" s="7" t="s">
        <v>626</v>
      </c>
      <c r="W7" s="7" t="s">
        <v>627</v>
      </c>
      <c r="X7" s="7" t="s">
        <v>628</v>
      </c>
      <c r="Y7" s="8"/>
      <c r="Z7" s="2">
        <f aca="true" t="shared" si="2" ref="Z7:AA16">MDecScore(Z$1,$L7,$N7,$P7:$S7,$U7:$X7)</f>
        <v>8412.955</v>
      </c>
      <c r="AA7" s="2">
        <f t="shared" si="2"/>
        <v>7751.06</v>
      </c>
      <c r="AB7" s="2">
        <f t="shared" si="1"/>
        <v>6971</v>
      </c>
      <c r="AC7" s="2">
        <f t="shared" si="1"/>
        <v>6267</v>
      </c>
      <c r="AD7" s="2">
        <f t="shared" si="1"/>
        <v>6756</v>
      </c>
      <c r="AE7" s="2">
        <f t="shared" si="1"/>
        <v>6756</v>
      </c>
      <c r="AF7" s="2">
        <f t="shared" si="1"/>
        <v>6756</v>
      </c>
      <c r="AG7" s="2">
        <f t="shared" si="1"/>
        <v>6756</v>
      </c>
      <c r="AH7" s="2">
        <f t="shared" si="1"/>
        <v>6564</v>
      </c>
      <c r="AI7" t="s">
        <v>836</v>
      </c>
    </row>
    <row r="8" spans="1:35" s="34" customFormat="1" ht="12.75">
      <c r="A8" s="35">
        <v>5965</v>
      </c>
      <c r="B8" s="27">
        <v>7724.495</v>
      </c>
      <c r="C8" s="28"/>
      <c r="D8" s="28"/>
      <c r="E8" s="29" t="s">
        <v>605</v>
      </c>
      <c r="F8" s="29" t="s">
        <v>501</v>
      </c>
      <c r="G8" s="30" t="s">
        <v>45</v>
      </c>
      <c r="H8" s="28"/>
      <c r="I8" s="28" t="s">
        <v>443</v>
      </c>
      <c r="J8" s="31" t="s">
        <v>564</v>
      </c>
      <c r="K8" s="32">
        <v>4580</v>
      </c>
      <c r="L8" s="28" t="s">
        <v>34</v>
      </c>
      <c r="M8" s="28"/>
      <c r="N8" s="28" t="s">
        <v>629</v>
      </c>
      <c r="O8" s="28"/>
      <c r="P8" s="28" t="s">
        <v>630</v>
      </c>
      <c r="Q8" s="28" t="s">
        <v>49</v>
      </c>
      <c r="R8" s="28" t="s">
        <v>631</v>
      </c>
      <c r="S8" s="28" t="s">
        <v>632</v>
      </c>
      <c r="T8" s="28"/>
      <c r="U8" s="28" t="s">
        <v>633</v>
      </c>
      <c r="V8" s="28" t="s">
        <v>61</v>
      </c>
      <c r="W8" s="28" t="s">
        <v>634</v>
      </c>
      <c r="X8" s="28" t="s">
        <v>635</v>
      </c>
      <c r="Y8" s="8"/>
      <c r="Z8" s="33">
        <f t="shared" si="2"/>
        <v>7724.495</v>
      </c>
      <c r="AA8" s="33">
        <f t="shared" si="2"/>
        <v>7062.6</v>
      </c>
      <c r="AB8" s="33">
        <f t="shared" si="1"/>
        <v>6220</v>
      </c>
      <c r="AC8" s="33">
        <f t="shared" si="1"/>
        <v>5377</v>
      </c>
      <c r="AD8" s="33">
        <f t="shared" si="1"/>
        <v>6161</v>
      </c>
      <c r="AE8" s="33">
        <f t="shared" si="1"/>
        <v>6161</v>
      </c>
      <c r="AF8" s="33">
        <f t="shared" si="1"/>
        <v>6161</v>
      </c>
      <c r="AG8" s="33">
        <f t="shared" si="1"/>
        <v>6161</v>
      </c>
      <c r="AH8" s="33">
        <f t="shared" si="1"/>
        <v>5966</v>
      </c>
      <c r="AI8" s="34" t="s">
        <v>816</v>
      </c>
    </row>
    <row r="9" spans="1:35" s="26" customFormat="1" ht="12.75">
      <c r="A9" s="18">
        <v>5969</v>
      </c>
      <c r="B9" s="19">
        <v>7462.79</v>
      </c>
      <c r="C9" s="20"/>
      <c r="D9" s="20"/>
      <c r="E9" s="21" t="s">
        <v>636</v>
      </c>
      <c r="F9" s="21" t="s">
        <v>1</v>
      </c>
      <c r="G9" s="22" t="s">
        <v>670</v>
      </c>
      <c r="H9" s="20"/>
      <c r="I9" s="20" t="s">
        <v>671</v>
      </c>
      <c r="J9" s="23" t="s">
        <v>637</v>
      </c>
      <c r="K9" s="24">
        <v>5304</v>
      </c>
      <c r="L9" s="20" t="s">
        <v>638</v>
      </c>
      <c r="M9" s="20"/>
      <c r="N9" s="20" t="s">
        <v>639</v>
      </c>
      <c r="O9" s="20"/>
      <c r="P9" s="20" t="s">
        <v>640</v>
      </c>
      <c r="Q9" s="20" t="s">
        <v>641</v>
      </c>
      <c r="R9" s="20" t="s">
        <v>642</v>
      </c>
      <c r="S9" s="20" t="s">
        <v>494</v>
      </c>
      <c r="T9" s="20"/>
      <c r="U9" s="20" t="s">
        <v>643</v>
      </c>
      <c r="V9" s="20" t="s">
        <v>644</v>
      </c>
      <c r="W9" s="20" t="s">
        <v>645</v>
      </c>
      <c r="X9" s="20" t="s">
        <v>646</v>
      </c>
      <c r="Y9" s="8"/>
      <c r="Z9" s="25">
        <f t="shared" si="2"/>
        <v>7462.79</v>
      </c>
      <c r="AA9" s="25">
        <f t="shared" si="2"/>
        <v>6800.895</v>
      </c>
      <c r="AB9" s="25">
        <f t="shared" si="1"/>
        <v>6167</v>
      </c>
      <c r="AC9" s="25">
        <f t="shared" si="1"/>
        <v>5429</v>
      </c>
      <c r="AD9" s="25">
        <f t="shared" si="1"/>
        <v>6124</v>
      </c>
      <c r="AE9" s="25">
        <f t="shared" si="1"/>
        <v>6124</v>
      </c>
      <c r="AF9" s="25">
        <f t="shared" si="1"/>
        <v>6124</v>
      </c>
      <c r="AG9" s="25">
        <f t="shared" si="1"/>
        <v>6124</v>
      </c>
      <c r="AH9" s="25">
        <f t="shared" si="1"/>
        <v>5969</v>
      </c>
      <c r="AI9" s="26" t="s">
        <v>815</v>
      </c>
    </row>
    <row r="10" spans="1:35" ht="12.75">
      <c r="A10" s="35">
        <v>6033</v>
      </c>
      <c r="B10" s="14">
        <v>7786.92</v>
      </c>
      <c r="C10" s="7"/>
      <c r="D10" s="7"/>
      <c r="E10" s="1" t="s">
        <v>602</v>
      </c>
      <c r="F10" s="1" t="s">
        <v>568</v>
      </c>
      <c r="G10" s="5" t="s">
        <v>2</v>
      </c>
      <c r="H10" s="7"/>
      <c r="I10" s="7"/>
      <c r="J10" s="4" t="s">
        <v>601</v>
      </c>
      <c r="K10" s="13">
        <v>7141</v>
      </c>
      <c r="L10" s="7" t="s">
        <v>97</v>
      </c>
      <c r="M10" s="7"/>
      <c r="N10" s="7" t="s">
        <v>647</v>
      </c>
      <c r="O10" s="7"/>
      <c r="P10" s="7" t="s">
        <v>648</v>
      </c>
      <c r="Q10" s="7" t="s">
        <v>609</v>
      </c>
      <c r="R10" s="7" t="s">
        <v>649</v>
      </c>
      <c r="S10" s="7" t="s">
        <v>59</v>
      </c>
      <c r="T10" s="7"/>
      <c r="U10" s="7" t="s">
        <v>650</v>
      </c>
      <c r="V10" s="7" t="s">
        <v>651</v>
      </c>
      <c r="W10" s="7" t="s">
        <v>652</v>
      </c>
      <c r="X10" s="7" t="s">
        <v>653</v>
      </c>
      <c r="Y10" s="8"/>
      <c r="Z10" s="2">
        <f t="shared" si="2"/>
        <v>7786.92</v>
      </c>
      <c r="AA10" s="2">
        <f t="shared" si="2"/>
        <v>7125.025</v>
      </c>
      <c r="AB10" s="2">
        <f t="shared" si="1"/>
        <v>6301</v>
      </c>
      <c r="AC10" s="2">
        <f t="shared" si="1"/>
        <v>5500</v>
      </c>
      <c r="AD10" s="2">
        <f t="shared" si="1"/>
        <v>6209</v>
      </c>
      <c r="AE10" s="2">
        <f t="shared" si="1"/>
        <v>6209</v>
      </c>
      <c r="AF10" s="2">
        <f t="shared" si="1"/>
        <v>6209</v>
      </c>
      <c r="AG10" s="2">
        <f t="shared" si="1"/>
        <v>6209</v>
      </c>
      <c r="AH10" s="2">
        <f t="shared" si="1"/>
        <v>6033</v>
      </c>
      <c r="AI10" s="4" t="s">
        <v>821</v>
      </c>
    </row>
    <row r="11" spans="1:34" ht="12.75">
      <c r="A11" s="35">
        <v>5987</v>
      </c>
      <c r="B11" s="14">
        <v>7880.88</v>
      </c>
      <c r="C11" s="7"/>
      <c r="D11" s="7"/>
      <c r="E11" s="8" t="s">
        <v>603</v>
      </c>
      <c r="F11" s="8" t="s">
        <v>501</v>
      </c>
      <c r="G11" s="5" t="s">
        <v>2</v>
      </c>
      <c r="H11" s="7"/>
      <c r="I11" s="7" t="s">
        <v>446</v>
      </c>
      <c r="J11" s="4" t="s">
        <v>564</v>
      </c>
      <c r="K11" s="13">
        <v>7491</v>
      </c>
      <c r="L11" s="7" t="s">
        <v>34</v>
      </c>
      <c r="M11" s="7"/>
      <c r="N11" s="7" t="s">
        <v>662</v>
      </c>
      <c r="O11" s="7"/>
      <c r="P11" s="7" t="s">
        <v>663</v>
      </c>
      <c r="Q11" s="7" t="s">
        <v>250</v>
      </c>
      <c r="R11" s="7" t="s">
        <v>664</v>
      </c>
      <c r="S11" s="7" t="s">
        <v>665</v>
      </c>
      <c r="T11" s="7"/>
      <c r="U11" s="7" t="s">
        <v>666</v>
      </c>
      <c r="V11" s="7" t="s">
        <v>127</v>
      </c>
      <c r="W11" s="7" t="s">
        <v>667</v>
      </c>
      <c r="X11" s="7" t="s">
        <v>668</v>
      </c>
      <c r="Y11" s="8"/>
      <c r="Z11" s="2">
        <f t="shared" si="2"/>
        <v>7880.88</v>
      </c>
      <c r="AA11" s="2">
        <f t="shared" si="2"/>
        <v>7218.985</v>
      </c>
      <c r="AB11" s="2">
        <f t="shared" si="1"/>
        <v>6297</v>
      </c>
      <c r="AC11" s="2">
        <f t="shared" si="1"/>
        <v>5431</v>
      </c>
      <c r="AD11" s="2">
        <f t="shared" si="1"/>
        <v>6216</v>
      </c>
      <c r="AE11" s="2">
        <f t="shared" si="1"/>
        <v>6216</v>
      </c>
      <c r="AF11" s="2">
        <f t="shared" si="1"/>
        <v>6216</v>
      </c>
      <c r="AG11" s="2">
        <f t="shared" si="1"/>
        <v>6216</v>
      </c>
      <c r="AH11" s="2">
        <f t="shared" si="1"/>
        <v>5987</v>
      </c>
    </row>
    <row r="12" spans="1:35" s="26" customFormat="1" ht="12.75">
      <c r="A12" s="18">
        <v>6073</v>
      </c>
      <c r="B12" s="19">
        <v>7853.65</v>
      </c>
      <c r="C12" s="20"/>
      <c r="D12" s="20"/>
      <c r="E12" s="21" t="s">
        <v>669</v>
      </c>
      <c r="F12" s="21" t="s">
        <v>501</v>
      </c>
      <c r="G12" s="22" t="s">
        <v>45</v>
      </c>
      <c r="H12" s="20"/>
      <c r="I12" s="20" t="s">
        <v>446</v>
      </c>
      <c r="J12" s="23" t="s">
        <v>564</v>
      </c>
      <c r="K12" s="24">
        <v>7491</v>
      </c>
      <c r="L12" s="20" t="s">
        <v>34</v>
      </c>
      <c r="M12" s="20"/>
      <c r="N12" s="20" t="s">
        <v>35</v>
      </c>
      <c r="O12" s="20"/>
      <c r="P12" s="20" t="s">
        <v>672</v>
      </c>
      <c r="Q12" s="20" t="s">
        <v>206</v>
      </c>
      <c r="R12" s="20" t="s">
        <v>100</v>
      </c>
      <c r="S12" s="20" t="s">
        <v>673</v>
      </c>
      <c r="T12" s="20"/>
      <c r="U12" s="20" t="s">
        <v>674</v>
      </c>
      <c r="V12" s="20" t="s">
        <v>41</v>
      </c>
      <c r="W12" s="20" t="s">
        <v>675</v>
      </c>
      <c r="X12" s="20" t="s">
        <v>676</v>
      </c>
      <c r="Y12" s="8"/>
      <c r="Z12" s="25">
        <f t="shared" si="2"/>
        <v>7853.65</v>
      </c>
      <c r="AA12" s="25">
        <f t="shared" si="2"/>
        <v>7191.755</v>
      </c>
      <c r="AB12" s="25">
        <f t="shared" si="1"/>
        <v>6365</v>
      </c>
      <c r="AC12" s="25">
        <f t="shared" si="1"/>
        <v>5533</v>
      </c>
      <c r="AD12" s="25">
        <f t="shared" si="1"/>
        <v>6278</v>
      </c>
      <c r="AE12" s="25">
        <f t="shared" si="1"/>
        <v>6278</v>
      </c>
      <c r="AF12" s="25">
        <f t="shared" si="1"/>
        <v>6278</v>
      </c>
      <c r="AG12" s="25">
        <f t="shared" si="1"/>
        <v>6278</v>
      </c>
      <c r="AH12" s="25">
        <f t="shared" si="1"/>
        <v>6075</v>
      </c>
      <c r="AI12" s="26" t="s">
        <v>818</v>
      </c>
    </row>
    <row r="13" spans="1:35" ht="12.75">
      <c r="A13" s="35">
        <v>6026</v>
      </c>
      <c r="B13" s="14">
        <v>8025.52</v>
      </c>
      <c r="C13" s="7"/>
      <c r="D13" s="7"/>
      <c r="E13" s="8" t="s">
        <v>677</v>
      </c>
      <c r="F13" s="8" t="s">
        <v>678</v>
      </c>
      <c r="G13" s="5" t="s">
        <v>2</v>
      </c>
      <c r="H13" s="7"/>
      <c r="I13" s="7" t="s">
        <v>446</v>
      </c>
      <c r="J13" s="4" t="s">
        <v>679</v>
      </c>
      <c r="K13" s="13">
        <v>7492</v>
      </c>
      <c r="L13" s="7" t="s">
        <v>34</v>
      </c>
      <c r="M13" s="7"/>
      <c r="N13" s="7" t="s">
        <v>680</v>
      </c>
      <c r="O13" s="7"/>
      <c r="P13" s="7" t="s">
        <v>681</v>
      </c>
      <c r="Q13" s="7" t="s">
        <v>49</v>
      </c>
      <c r="R13" s="7" t="s">
        <v>682</v>
      </c>
      <c r="S13" s="7" t="s">
        <v>665</v>
      </c>
      <c r="T13" s="7"/>
      <c r="U13" s="7" t="s">
        <v>683</v>
      </c>
      <c r="V13" s="7" t="s">
        <v>102</v>
      </c>
      <c r="W13" s="7" t="s">
        <v>684</v>
      </c>
      <c r="X13" s="7" t="s">
        <v>157</v>
      </c>
      <c r="Y13" s="8"/>
      <c r="Z13" s="2">
        <f t="shared" si="2"/>
        <v>8025.52</v>
      </c>
      <c r="AA13" s="2">
        <f t="shared" si="2"/>
        <v>7363.625</v>
      </c>
      <c r="AB13" s="2">
        <f t="shared" si="1"/>
        <v>6363</v>
      </c>
      <c r="AC13" s="2">
        <f t="shared" si="1"/>
        <v>5466</v>
      </c>
      <c r="AD13" s="2">
        <f t="shared" si="1"/>
        <v>6236</v>
      </c>
      <c r="AE13" s="2">
        <f t="shared" si="1"/>
        <v>6236</v>
      </c>
      <c r="AF13" s="2">
        <f t="shared" si="1"/>
        <v>6236</v>
      </c>
      <c r="AG13" s="2">
        <f t="shared" si="1"/>
        <v>6236</v>
      </c>
      <c r="AH13" s="2">
        <f t="shared" si="1"/>
        <v>6026</v>
      </c>
      <c r="AI13" t="s">
        <v>817</v>
      </c>
    </row>
    <row r="14" spans="1:35" ht="12.75">
      <c r="A14" s="35">
        <v>6087</v>
      </c>
      <c r="B14" s="14">
        <v>7485.61</v>
      </c>
      <c r="C14" s="7"/>
      <c r="D14" s="7"/>
      <c r="E14" s="8" t="s">
        <v>677</v>
      </c>
      <c r="F14" s="8" t="s">
        <v>678</v>
      </c>
      <c r="G14" s="5" t="s">
        <v>2</v>
      </c>
      <c r="H14" s="7"/>
      <c r="I14" s="7" t="s">
        <v>819</v>
      </c>
      <c r="J14" s="4" t="s">
        <v>3</v>
      </c>
      <c r="K14" s="13">
        <v>8296</v>
      </c>
      <c r="L14" s="7" t="s">
        <v>685</v>
      </c>
      <c r="M14" s="7"/>
      <c r="N14" s="7" t="s">
        <v>518</v>
      </c>
      <c r="O14" s="7"/>
      <c r="P14" s="7" t="s">
        <v>686</v>
      </c>
      <c r="Q14" s="7" t="s">
        <v>49</v>
      </c>
      <c r="R14" s="7" t="s">
        <v>658</v>
      </c>
      <c r="S14" s="7" t="s">
        <v>687</v>
      </c>
      <c r="T14" s="7"/>
      <c r="U14" s="7" t="s">
        <v>688</v>
      </c>
      <c r="V14" s="7" t="s">
        <v>102</v>
      </c>
      <c r="W14" s="7" t="s">
        <v>689</v>
      </c>
      <c r="X14" s="7" t="s">
        <v>690</v>
      </c>
      <c r="Y14" s="8"/>
      <c r="Z14" s="2"/>
      <c r="AA14" s="2">
        <f t="shared" si="2"/>
        <v>7485.61</v>
      </c>
      <c r="AB14" s="2">
        <f t="shared" si="1"/>
        <v>6480</v>
      </c>
      <c r="AC14" s="2">
        <f t="shared" si="1"/>
        <v>5588</v>
      </c>
      <c r="AD14" s="2">
        <f t="shared" si="1"/>
        <v>6270</v>
      </c>
      <c r="AE14" s="2">
        <f t="shared" si="1"/>
        <v>6270</v>
      </c>
      <c r="AF14" s="2">
        <f t="shared" si="1"/>
        <v>6270</v>
      </c>
      <c r="AG14" s="2">
        <f t="shared" si="1"/>
        <v>6270</v>
      </c>
      <c r="AH14" s="2">
        <f t="shared" si="1"/>
        <v>6087</v>
      </c>
      <c r="AI14" t="s">
        <v>794</v>
      </c>
    </row>
    <row r="15" spans="1:35" s="26" customFormat="1" ht="12.75">
      <c r="A15" s="18">
        <v>6148</v>
      </c>
      <c r="B15" s="19">
        <v>7226.905</v>
      </c>
      <c r="C15" s="20"/>
      <c r="D15" s="20"/>
      <c r="E15" s="21" t="s">
        <v>691</v>
      </c>
      <c r="F15" s="21" t="s">
        <v>1</v>
      </c>
      <c r="G15" s="22" t="s">
        <v>45</v>
      </c>
      <c r="H15" s="20"/>
      <c r="I15" s="20"/>
      <c r="J15" s="23" t="s">
        <v>606</v>
      </c>
      <c r="K15" s="24">
        <v>8590</v>
      </c>
      <c r="L15" s="20" t="s">
        <v>4</v>
      </c>
      <c r="M15" s="20"/>
      <c r="N15" s="20" t="s">
        <v>692</v>
      </c>
      <c r="O15" s="20"/>
      <c r="P15" s="20" t="s">
        <v>693</v>
      </c>
      <c r="Q15" s="20" t="s">
        <v>80</v>
      </c>
      <c r="R15" s="20" t="s">
        <v>694</v>
      </c>
      <c r="S15" s="20" t="s">
        <v>82</v>
      </c>
      <c r="T15" s="20"/>
      <c r="U15" s="20" t="s">
        <v>695</v>
      </c>
      <c r="V15" s="20" t="s">
        <v>41</v>
      </c>
      <c r="W15" s="20" t="s">
        <v>696</v>
      </c>
      <c r="X15" s="20" t="s">
        <v>697</v>
      </c>
      <c r="Y15" s="21"/>
      <c r="Z15" s="20"/>
      <c r="AA15" s="25">
        <f t="shared" si="2"/>
        <v>7226.905</v>
      </c>
      <c r="AB15" s="25">
        <f t="shared" si="1"/>
        <v>6408</v>
      </c>
      <c r="AC15" s="25">
        <f t="shared" si="1"/>
        <v>5644</v>
      </c>
      <c r="AD15" s="25">
        <f t="shared" si="1"/>
        <v>6304</v>
      </c>
      <c r="AE15" s="25">
        <f t="shared" si="1"/>
        <v>6304</v>
      </c>
      <c r="AF15" s="25">
        <f t="shared" si="1"/>
        <v>6304</v>
      </c>
      <c r="AG15" s="25">
        <f t="shared" si="1"/>
        <v>6304</v>
      </c>
      <c r="AH15" s="25">
        <f t="shared" si="1"/>
        <v>6148</v>
      </c>
      <c r="AI15" s="26" t="s">
        <v>815</v>
      </c>
    </row>
    <row r="16" spans="1:35" s="26" customFormat="1" ht="12.75">
      <c r="A16" s="18">
        <v>6248</v>
      </c>
      <c r="B16" s="19">
        <v>7350.12</v>
      </c>
      <c r="C16" s="20"/>
      <c r="D16" s="20"/>
      <c r="E16" s="21" t="s">
        <v>489</v>
      </c>
      <c r="F16" s="21" t="s">
        <v>76</v>
      </c>
      <c r="G16" s="22" t="s">
        <v>2</v>
      </c>
      <c r="H16" s="20"/>
      <c r="I16" s="20" t="s">
        <v>471</v>
      </c>
      <c r="J16" s="23" t="s">
        <v>698</v>
      </c>
      <c r="K16" s="24">
        <v>8647</v>
      </c>
      <c r="L16" s="20" t="s">
        <v>638</v>
      </c>
      <c r="M16" s="20"/>
      <c r="N16" s="20" t="s">
        <v>699</v>
      </c>
      <c r="O16" s="20"/>
      <c r="P16" s="20" t="s">
        <v>700</v>
      </c>
      <c r="Q16" s="20" t="s">
        <v>701</v>
      </c>
      <c r="R16" s="20" t="s">
        <v>702</v>
      </c>
      <c r="S16" s="20" t="s">
        <v>51</v>
      </c>
      <c r="T16" s="20"/>
      <c r="U16" s="20" t="s">
        <v>703</v>
      </c>
      <c r="V16" s="20" t="s">
        <v>11</v>
      </c>
      <c r="W16" s="20" t="s">
        <v>704</v>
      </c>
      <c r="X16" s="20" t="s">
        <v>705</v>
      </c>
      <c r="Y16" s="21"/>
      <c r="Z16" s="20"/>
      <c r="AA16" s="25">
        <f t="shared" si="2"/>
        <v>7350.12</v>
      </c>
      <c r="AB16" s="25">
        <f t="shared" si="1"/>
        <v>6584</v>
      </c>
      <c r="AC16" s="25">
        <f t="shared" si="1"/>
        <v>5854</v>
      </c>
      <c r="AD16" s="25">
        <f t="shared" si="1"/>
        <v>6424</v>
      </c>
      <c r="AE16" s="25">
        <f t="shared" si="1"/>
        <v>6424</v>
      </c>
      <c r="AF16" s="25">
        <f t="shared" si="1"/>
        <v>6424</v>
      </c>
      <c r="AG16" s="25">
        <f t="shared" si="1"/>
        <v>6424</v>
      </c>
      <c r="AH16" s="25">
        <f t="shared" si="1"/>
        <v>6248</v>
      </c>
      <c r="AI16" s="26" t="s">
        <v>795</v>
      </c>
    </row>
    <row r="17" spans="1:35" ht="12.75">
      <c r="A17" s="35">
        <v>6476</v>
      </c>
      <c r="B17" s="14">
        <v>7710.275</v>
      </c>
      <c r="C17" s="7"/>
      <c r="D17" s="7"/>
      <c r="E17" s="8" t="s">
        <v>489</v>
      </c>
      <c r="F17" s="8" t="s">
        <v>76</v>
      </c>
      <c r="G17" s="5" t="s">
        <v>2</v>
      </c>
      <c r="H17" s="7"/>
      <c r="I17" s="7" t="s">
        <v>443</v>
      </c>
      <c r="J17" s="4" t="s">
        <v>490</v>
      </c>
      <c r="K17" s="13">
        <v>8960</v>
      </c>
      <c r="L17" s="7" t="s">
        <v>46</v>
      </c>
      <c r="M17" s="7"/>
      <c r="N17" s="7" t="s">
        <v>491</v>
      </c>
      <c r="O17" s="7"/>
      <c r="P17" s="7" t="s">
        <v>493</v>
      </c>
      <c r="Q17" s="7" t="s">
        <v>492</v>
      </c>
      <c r="R17" s="7" t="s">
        <v>38</v>
      </c>
      <c r="S17" s="7" t="s">
        <v>494</v>
      </c>
      <c r="T17" s="7"/>
      <c r="U17" s="7" t="s">
        <v>495</v>
      </c>
      <c r="V17" s="7" t="s">
        <v>135</v>
      </c>
      <c r="W17" s="7" t="s">
        <v>496</v>
      </c>
      <c r="X17" s="7" t="s">
        <v>186</v>
      </c>
      <c r="Y17" s="8"/>
      <c r="Z17" s="7"/>
      <c r="AA17" s="2">
        <f>MDecScore(AA$1,$L17,$N17,$P17:$S17,$U17:$X17)</f>
        <v>7710.275</v>
      </c>
      <c r="AB17" s="2">
        <f aca="true" t="shared" si="3" ref="AB17:AH32">MDecScore(AB$1,$L17,$N17,$P17:$S17,$U17:$X17)</f>
        <v>6872</v>
      </c>
      <c r="AC17" s="2">
        <f t="shared" si="3"/>
        <v>6163</v>
      </c>
      <c r="AD17" s="2">
        <f t="shared" si="3"/>
        <v>6667</v>
      </c>
      <c r="AE17" s="2">
        <f t="shared" si="3"/>
        <v>6667</v>
      </c>
      <c r="AF17" s="2">
        <f t="shared" si="3"/>
        <v>6667</v>
      </c>
      <c r="AG17" s="2">
        <f t="shared" si="3"/>
        <v>6667</v>
      </c>
      <c r="AH17" s="2">
        <f t="shared" si="3"/>
        <v>6476</v>
      </c>
      <c r="AI17" t="s">
        <v>497</v>
      </c>
    </row>
    <row r="18" spans="1:35" ht="12.75">
      <c r="A18" s="15">
        <v>6460</v>
      </c>
      <c r="B18" s="14">
        <v>7832.03</v>
      </c>
      <c r="C18" s="7"/>
      <c r="D18" s="7"/>
      <c r="E18" s="2" t="s">
        <v>0</v>
      </c>
      <c r="F18" t="s">
        <v>1</v>
      </c>
      <c r="G18" s="5" t="s">
        <v>2</v>
      </c>
      <c r="H18" s="7"/>
      <c r="I18" s="7" t="s">
        <v>446</v>
      </c>
      <c r="J18" s="4" t="s">
        <v>64</v>
      </c>
      <c r="K18" s="13">
        <v>9696</v>
      </c>
      <c r="L18" s="7" t="s">
        <v>34</v>
      </c>
      <c r="M18" s="7"/>
      <c r="N18" s="7" t="s">
        <v>481</v>
      </c>
      <c r="O18" s="7"/>
      <c r="P18" s="7" t="s">
        <v>482</v>
      </c>
      <c r="Q18" s="7" t="s">
        <v>7</v>
      </c>
      <c r="R18" s="7" t="s">
        <v>483</v>
      </c>
      <c r="S18" s="7" t="s">
        <v>484</v>
      </c>
      <c r="T18" s="7"/>
      <c r="U18" s="7" t="s">
        <v>485</v>
      </c>
      <c r="V18" s="7" t="s">
        <v>41</v>
      </c>
      <c r="W18" s="7" t="s">
        <v>486</v>
      </c>
      <c r="X18" s="7" t="s">
        <v>487</v>
      </c>
      <c r="Y18" s="8"/>
      <c r="Z18" s="7"/>
      <c r="AA18" s="2">
        <f aca="true" t="shared" si="4" ref="AA18:AA28">MDecScore(AA$1,$L18,$N18,$P18:$S18,$U18:$X18)</f>
        <v>7832.03</v>
      </c>
      <c r="AB18" s="2">
        <f t="shared" si="3"/>
        <v>6889</v>
      </c>
      <c r="AC18" s="2">
        <f t="shared" si="3"/>
        <v>6076</v>
      </c>
      <c r="AD18" s="2">
        <f t="shared" si="3"/>
        <v>6651</v>
      </c>
      <c r="AE18" s="2">
        <f t="shared" si="3"/>
        <v>6651</v>
      </c>
      <c r="AF18" s="2">
        <f t="shared" si="3"/>
        <v>6651</v>
      </c>
      <c r="AG18" s="2">
        <f t="shared" si="3"/>
        <v>6651</v>
      </c>
      <c r="AH18" s="2">
        <f t="shared" si="3"/>
        <v>6460</v>
      </c>
      <c r="AI18" t="s">
        <v>488</v>
      </c>
    </row>
    <row r="19" spans="1:34" ht="12.75">
      <c r="A19">
        <v>6586</v>
      </c>
      <c r="B19" s="3">
        <v>8018.99</v>
      </c>
      <c r="C19" s="4"/>
      <c r="D19" s="4"/>
      <c r="E19" s="2" t="s">
        <v>0</v>
      </c>
      <c r="F19" t="s">
        <v>1</v>
      </c>
      <c r="G19" s="5" t="s">
        <v>2</v>
      </c>
      <c r="H19" s="4"/>
      <c r="I19" s="4" t="s">
        <v>446</v>
      </c>
      <c r="J19" s="4" t="s">
        <v>3</v>
      </c>
      <c r="K19" s="13">
        <v>10060</v>
      </c>
      <c r="L19" s="4" t="s">
        <v>4</v>
      </c>
      <c r="M19" s="4"/>
      <c r="N19" s="4" t="s">
        <v>5</v>
      </c>
      <c r="O19" s="4"/>
      <c r="P19" s="4" t="s">
        <v>6</v>
      </c>
      <c r="Q19" s="4" t="s">
        <v>7</v>
      </c>
      <c r="R19" s="4" t="s">
        <v>8</v>
      </c>
      <c r="S19" s="4" t="s">
        <v>9</v>
      </c>
      <c r="T19" s="4"/>
      <c r="U19" s="4" t="s">
        <v>10</v>
      </c>
      <c r="V19" s="4" t="s">
        <v>11</v>
      </c>
      <c r="W19" s="4" t="s">
        <v>12</v>
      </c>
      <c r="X19" s="4" t="s">
        <v>13</v>
      </c>
      <c r="Y19" s="2"/>
      <c r="Z19" s="4"/>
      <c r="AA19" s="2">
        <f t="shared" si="4"/>
        <v>8018.99</v>
      </c>
      <c r="AB19" s="2">
        <f t="shared" si="3"/>
        <v>7053</v>
      </c>
      <c r="AC19" s="2">
        <f t="shared" si="3"/>
        <v>6244</v>
      </c>
      <c r="AD19" s="2">
        <f t="shared" si="3"/>
        <v>6768</v>
      </c>
      <c r="AE19" s="2">
        <f t="shared" si="3"/>
        <v>6768</v>
      </c>
      <c r="AF19" s="2">
        <f t="shared" si="3"/>
        <v>6768</v>
      </c>
      <c r="AG19" s="2">
        <f t="shared" si="3"/>
        <v>6768</v>
      </c>
      <c r="AH19" s="2">
        <f t="shared" si="3"/>
        <v>6586</v>
      </c>
    </row>
    <row r="20" spans="1:34" ht="12.75">
      <c r="A20">
        <v>6587</v>
      </c>
      <c r="B20" s="3">
        <v>8053.29</v>
      </c>
      <c r="C20" s="4"/>
      <c r="D20" s="4"/>
      <c r="E20" s="2" t="s">
        <v>0</v>
      </c>
      <c r="F20" t="s">
        <v>1</v>
      </c>
      <c r="G20" s="5" t="s">
        <v>2</v>
      </c>
      <c r="H20" s="4"/>
      <c r="I20" s="4" t="s">
        <v>443</v>
      </c>
      <c r="J20" s="4" t="s">
        <v>33</v>
      </c>
      <c r="K20" s="13">
        <v>10444</v>
      </c>
      <c r="L20" s="4" t="s">
        <v>34</v>
      </c>
      <c r="M20" s="4"/>
      <c r="N20" s="4" t="s">
        <v>35</v>
      </c>
      <c r="O20" s="4"/>
      <c r="P20" s="4" t="s">
        <v>36</v>
      </c>
      <c r="Q20" s="4" t="s">
        <v>37</v>
      </c>
      <c r="R20" s="4" t="s">
        <v>38</v>
      </c>
      <c r="S20" s="4" t="s">
        <v>39</v>
      </c>
      <c r="T20" s="4"/>
      <c r="U20" s="4" t="s">
        <v>40</v>
      </c>
      <c r="V20" s="4" t="s">
        <v>41</v>
      </c>
      <c r="W20" s="4" t="s">
        <v>42</v>
      </c>
      <c r="X20" s="4" t="s">
        <v>43</v>
      </c>
      <c r="Y20" s="2"/>
      <c r="Z20" s="4"/>
      <c r="AA20" s="2">
        <f t="shared" si="4"/>
        <v>8053.29</v>
      </c>
      <c r="AB20" s="2">
        <f t="shared" si="3"/>
        <v>7071</v>
      </c>
      <c r="AC20" s="2">
        <f t="shared" si="3"/>
        <v>6252</v>
      </c>
      <c r="AD20" s="2">
        <f t="shared" si="3"/>
        <v>6774</v>
      </c>
      <c r="AE20" s="2">
        <f t="shared" si="3"/>
        <v>6774</v>
      </c>
      <c r="AF20" s="2">
        <f t="shared" si="3"/>
        <v>6774</v>
      </c>
      <c r="AG20" s="2">
        <f t="shared" si="3"/>
        <v>6774</v>
      </c>
      <c r="AH20" s="2">
        <f t="shared" si="3"/>
        <v>6587</v>
      </c>
    </row>
    <row r="21" spans="1:35" s="26" customFormat="1" ht="12.75">
      <c r="A21" s="26">
        <v>6645</v>
      </c>
      <c r="B21" s="36">
        <v>7931.5</v>
      </c>
      <c r="C21" s="23"/>
      <c r="D21" s="23"/>
      <c r="E21" s="25" t="s">
        <v>44</v>
      </c>
      <c r="F21" s="26" t="s">
        <v>1</v>
      </c>
      <c r="G21" s="22" t="s">
        <v>45</v>
      </c>
      <c r="H21" s="23"/>
      <c r="I21" s="23" t="s">
        <v>443</v>
      </c>
      <c r="J21" s="23" t="s">
        <v>33</v>
      </c>
      <c r="K21" s="24">
        <v>10444</v>
      </c>
      <c r="L21" s="23" t="s">
        <v>46</v>
      </c>
      <c r="M21" s="23"/>
      <c r="N21" s="23" t="s">
        <v>47</v>
      </c>
      <c r="O21" s="23"/>
      <c r="P21" s="23" t="s">
        <v>48</v>
      </c>
      <c r="Q21" s="23" t="s">
        <v>49</v>
      </c>
      <c r="R21" s="23" t="s">
        <v>50</v>
      </c>
      <c r="S21" s="23" t="s">
        <v>51</v>
      </c>
      <c r="T21" s="23"/>
      <c r="U21" s="23" t="s">
        <v>52</v>
      </c>
      <c r="V21" s="23" t="s">
        <v>41</v>
      </c>
      <c r="W21" s="23" t="s">
        <v>53</v>
      </c>
      <c r="X21" s="23" t="s">
        <v>54</v>
      </c>
      <c r="Y21" s="25"/>
      <c r="Z21" s="23"/>
      <c r="AA21" s="25">
        <f t="shared" si="4"/>
        <v>7931.5</v>
      </c>
      <c r="AB21" s="25">
        <f t="shared" si="3"/>
        <v>7081</v>
      </c>
      <c r="AC21" s="25">
        <f t="shared" si="3"/>
        <v>6379</v>
      </c>
      <c r="AD21" s="25">
        <f t="shared" si="3"/>
        <v>6815</v>
      </c>
      <c r="AE21" s="25">
        <f t="shared" si="3"/>
        <v>6815</v>
      </c>
      <c r="AF21" s="25">
        <f t="shared" si="3"/>
        <v>6815</v>
      </c>
      <c r="AG21" s="25">
        <f t="shared" si="3"/>
        <v>6815</v>
      </c>
      <c r="AH21" s="25">
        <f t="shared" si="3"/>
        <v>6645</v>
      </c>
      <c r="AI21" s="26" t="s">
        <v>820</v>
      </c>
    </row>
    <row r="22" spans="1:34" ht="12.75">
      <c r="A22">
        <v>6700</v>
      </c>
      <c r="B22" s="3">
        <v>8117.3</v>
      </c>
      <c r="C22" s="4"/>
      <c r="D22" s="4"/>
      <c r="E22" s="2" t="s">
        <v>0</v>
      </c>
      <c r="F22" t="s">
        <v>1</v>
      </c>
      <c r="G22" s="5" t="s">
        <v>2</v>
      </c>
      <c r="H22" s="4"/>
      <c r="I22" s="4"/>
      <c r="J22" s="4" t="s">
        <v>55</v>
      </c>
      <c r="K22" s="13">
        <v>11149</v>
      </c>
      <c r="L22" s="4" t="s">
        <v>56</v>
      </c>
      <c r="M22" s="4"/>
      <c r="N22" s="4" t="s">
        <v>57</v>
      </c>
      <c r="O22" s="4"/>
      <c r="P22" s="4" t="s">
        <v>58</v>
      </c>
      <c r="Q22" s="4" t="s">
        <v>7</v>
      </c>
      <c r="R22" s="4" t="s">
        <v>38</v>
      </c>
      <c r="S22" s="4" t="s">
        <v>59</v>
      </c>
      <c r="T22" s="4"/>
      <c r="U22" s="4" t="s">
        <v>60</v>
      </c>
      <c r="V22" s="4" t="s">
        <v>61</v>
      </c>
      <c r="W22" s="4" t="s">
        <v>62</v>
      </c>
      <c r="X22" s="4" t="s">
        <v>63</v>
      </c>
      <c r="Y22" s="2"/>
      <c r="Z22" s="4"/>
      <c r="AA22" s="2">
        <f t="shared" si="4"/>
        <v>8117.3</v>
      </c>
      <c r="AB22" s="2">
        <f t="shared" si="3"/>
        <v>7193</v>
      </c>
      <c r="AC22" s="2">
        <f t="shared" si="3"/>
        <v>6427</v>
      </c>
      <c r="AD22" s="2">
        <f t="shared" si="3"/>
        <v>6867</v>
      </c>
      <c r="AE22" s="2">
        <f t="shared" si="3"/>
        <v>6867</v>
      </c>
      <c r="AF22" s="2">
        <f t="shared" si="3"/>
        <v>6867</v>
      </c>
      <c r="AG22" s="2">
        <f t="shared" si="3"/>
        <v>6867</v>
      </c>
      <c r="AH22" s="2">
        <f t="shared" si="3"/>
        <v>6700</v>
      </c>
    </row>
    <row r="23" spans="1:34" ht="12.75">
      <c r="A23">
        <v>6865</v>
      </c>
      <c r="B23" s="3">
        <v>8255.475</v>
      </c>
      <c r="C23" s="4"/>
      <c r="D23" s="4"/>
      <c r="E23" s="2" t="s">
        <v>44</v>
      </c>
      <c r="F23" s="2" t="s">
        <v>1</v>
      </c>
      <c r="G23" s="5" t="s">
        <v>2</v>
      </c>
      <c r="H23" s="4"/>
      <c r="I23" s="4" t="s">
        <v>446</v>
      </c>
      <c r="J23" s="4" t="s">
        <v>64</v>
      </c>
      <c r="K23" s="13">
        <v>11159</v>
      </c>
      <c r="L23" s="4" t="s">
        <v>65</v>
      </c>
      <c r="M23" s="4"/>
      <c r="N23" s="4" t="s">
        <v>66</v>
      </c>
      <c r="O23" s="4"/>
      <c r="P23" s="4" t="s">
        <v>67</v>
      </c>
      <c r="Q23" s="4" t="s">
        <v>68</v>
      </c>
      <c r="R23" s="4" t="s">
        <v>69</v>
      </c>
      <c r="S23" s="4" t="s">
        <v>70</v>
      </c>
      <c r="T23" s="4"/>
      <c r="U23" s="4" t="s">
        <v>71</v>
      </c>
      <c r="V23" s="4" t="s">
        <v>72</v>
      </c>
      <c r="W23" s="4" t="s">
        <v>73</v>
      </c>
      <c r="X23" s="4" t="s">
        <v>74</v>
      </c>
      <c r="Y23" s="2"/>
      <c r="Z23" s="4"/>
      <c r="AA23" s="2">
        <f t="shared" si="4"/>
        <v>8255.475</v>
      </c>
      <c r="AB23" s="2">
        <f t="shared" si="3"/>
        <v>7378</v>
      </c>
      <c r="AC23" s="2">
        <f t="shared" si="3"/>
        <v>6719</v>
      </c>
      <c r="AD23" s="2">
        <f t="shared" si="3"/>
        <v>7036</v>
      </c>
      <c r="AE23" s="2">
        <f t="shared" si="3"/>
        <v>7036</v>
      </c>
      <c r="AF23" s="2">
        <f t="shared" si="3"/>
        <v>7036</v>
      </c>
      <c r="AG23" s="2">
        <f t="shared" si="3"/>
        <v>7036</v>
      </c>
      <c r="AH23" s="2">
        <f t="shared" si="3"/>
        <v>6865</v>
      </c>
    </row>
    <row r="24" spans="1:34" ht="12.75">
      <c r="A24">
        <v>6879</v>
      </c>
      <c r="B24" s="3">
        <v>8292.48</v>
      </c>
      <c r="C24" s="4"/>
      <c r="D24" s="4"/>
      <c r="E24" s="2" t="s">
        <v>44</v>
      </c>
      <c r="F24" s="2" t="s">
        <v>1</v>
      </c>
      <c r="G24" s="5" t="s">
        <v>45</v>
      </c>
      <c r="H24" s="4"/>
      <c r="I24" s="4" t="s">
        <v>443</v>
      </c>
      <c r="J24" s="4" t="s">
        <v>77</v>
      </c>
      <c r="K24" s="13">
        <v>11907</v>
      </c>
      <c r="L24" s="4" t="s">
        <v>65</v>
      </c>
      <c r="M24" s="4"/>
      <c r="N24" s="4" t="s">
        <v>87</v>
      </c>
      <c r="O24" s="4"/>
      <c r="P24" s="4" t="s">
        <v>88</v>
      </c>
      <c r="Q24" s="4" t="s">
        <v>49</v>
      </c>
      <c r="R24" s="4" t="s">
        <v>89</v>
      </c>
      <c r="S24" s="4" t="s">
        <v>90</v>
      </c>
      <c r="T24" s="4"/>
      <c r="U24" s="4" t="s">
        <v>91</v>
      </c>
      <c r="V24" s="4" t="s">
        <v>72</v>
      </c>
      <c r="W24" s="4" t="s">
        <v>92</v>
      </c>
      <c r="X24" s="4" t="s">
        <v>93</v>
      </c>
      <c r="Y24" s="2"/>
      <c r="Z24" s="4"/>
      <c r="AA24" s="2">
        <f t="shared" si="4"/>
        <v>8292.48</v>
      </c>
      <c r="AB24" s="2">
        <f t="shared" si="3"/>
        <v>7378</v>
      </c>
      <c r="AC24" s="2">
        <f t="shared" si="3"/>
        <v>6707</v>
      </c>
      <c r="AD24" s="2">
        <f t="shared" si="3"/>
        <v>7038</v>
      </c>
      <c r="AE24" s="2">
        <f t="shared" si="3"/>
        <v>7038</v>
      </c>
      <c r="AF24" s="2">
        <f t="shared" si="3"/>
        <v>7038</v>
      </c>
      <c r="AG24" s="2">
        <f t="shared" si="3"/>
        <v>7038</v>
      </c>
      <c r="AH24" s="2">
        <f t="shared" si="3"/>
        <v>6879</v>
      </c>
    </row>
    <row r="25" spans="1:34" ht="12.75">
      <c r="A25">
        <v>6736</v>
      </c>
      <c r="B25" s="3">
        <v>8462.235</v>
      </c>
      <c r="C25" s="4"/>
      <c r="D25" s="4"/>
      <c r="E25" s="2" t="s">
        <v>75</v>
      </c>
      <c r="F25" t="s">
        <v>76</v>
      </c>
      <c r="G25" s="5" t="s">
        <v>2</v>
      </c>
      <c r="H25" s="4"/>
      <c r="I25" s="4" t="s">
        <v>443</v>
      </c>
      <c r="J25" s="4" t="s">
        <v>77</v>
      </c>
      <c r="K25" s="13">
        <v>11907</v>
      </c>
      <c r="L25" s="4" t="s">
        <v>4</v>
      </c>
      <c r="M25" s="4"/>
      <c r="N25" s="4" t="s">
        <v>78</v>
      </c>
      <c r="O25" s="4"/>
      <c r="P25" s="4" t="s">
        <v>79</v>
      </c>
      <c r="Q25" s="4" t="s">
        <v>80</v>
      </c>
      <c r="R25" s="4" t="s">
        <v>81</v>
      </c>
      <c r="S25" s="4" t="s">
        <v>82</v>
      </c>
      <c r="T25" s="4"/>
      <c r="U25" s="4" t="s">
        <v>83</v>
      </c>
      <c r="V25" s="4" t="s">
        <v>84</v>
      </c>
      <c r="W25" s="4" t="s">
        <v>85</v>
      </c>
      <c r="X25" s="4" t="s">
        <v>86</v>
      </c>
      <c r="Y25" s="2"/>
      <c r="Z25" s="4"/>
      <c r="AA25" s="2">
        <f t="shared" si="4"/>
        <v>8462.235</v>
      </c>
      <c r="AB25" s="2">
        <f t="shared" si="3"/>
        <v>7396</v>
      </c>
      <c r="AC25" s="2">
        <f t="shared" si="3"/>
        <v>6588</v>
      </c>
      <c r="AD25" s="2">
        <f t="shared" si="3"/>
        <v>6896</v>
      </c>
      <c r="AE25" s="2">
        <f t="shared" si="3"/>
        <v>6896</v>
      </c>
      <c r="AF25" s="2">
        <f t="shared" si="3"/>
        <v>6896</v>
      </c>
      <c r="AG25" s="2">
        <f t="shared" si="3"/>
        <v>6896</v>
      </c>
      <c r="AH25" s="2">
        <f t="shared" si="3"/>
        <v>6736</v>
      </c>
    </row>
    <row r="26" spans="1:34" ht="12.75">
      <c r="A26">
        <v>6833</v>
      </c>
      <c r="B26" s="3">
        <v>8460.62</v>
      </c>
      <c r="C26" s="4"/>
      <c r="D26" s="4"/>
      <c r="E26" s="2" t="s">
        <v>94</v>
      </c>
      <c r="F26" s="2" t="s">
        <v>95</v>
      </c>
      <c r="G26" s="5" t="s">
        <v>2</v>
      </c>
      <c r="H26" s="4"/>
      <c r="I26" s="4"/>
      <c r="J26" s="4" t="s">
        <v>96</v>
      </c>
      <c r="K26" s="13">
        <v>12258</v>
      </c>
      <c r="L26" s="4" t="s">
        <v>97</v>
      </c>
      <c r="M26" s="4"/>
      <c r="N26" s="4" t="s">
        <v>98</v>
      </c>
      <c r="O26" s="4"/>
      <c r="P26" s="4" t="s">
        <v>99</v>
      </c>
      <c r="Q26" s="4" t="s">
        <v>176</v>
      </c>
      <c r="R26" s="4" t="s">
        <v>100</v>
      </c>
      <c r="S26" s="4" t="s">
        <v>82</v>
      </c>
      <c r="T26" s="4"/>
      <c r="U26" s="4" t="s">
        <v>101</v>
      </c>
      <c r="V26" s="4" t="s">
        <v>102</v>
      </c>
      <c r="W26" s="4" t="s">
        <v>103</v>
      </c>
      <c r="X26" s="4" t="s">
        <v>104</v>
      </c>
      <c r="Y26" s="2"/>
      <c r="Z26" s="4"/>
      <c r="AA26" s="2">
        <f t="shared" si="4"/>
        <v>8467.619999999999</v>
      </c>
      <c r="AB26" s="2">
        <f t="shared" si="3"/>
        <v>7432</v>
      </c>
      <c r="AC26" s="2">
        <f t="shared" si="3"/>
        <v>6635</v>
      </c>
      <c r="AD26" s="2">
        <f t="shared" si="3"/>
        <v>6999</v>
      </c>
      <c r="AE26" s="2">
        <f t="shared" si="3"/>
        <v>6999</v>
      </c>
      <c r="AF26" s="2">
        <f t="shared" si="3"/>
        <v>6999</v>
      </c>
      <c r="AG26" s="2">
        <f t="shared" si="3"/>
        <v>6999</v>
      </c>
      <c r="AH26" s="2">
        <f t="shared" si="3"/>
        <v>6833</v>
      </c>
    </row>
    <row r="27" spans="1:35" s="26" customFormat="1" ht="12.75">
      <c r="A27" s="26">
        <v>6828</v>
      </c>
      <c r="B27" s="36">
        <v>8435.36</v>
      </c>
      <c r="C27" s="23"/>
      <c r="D27" s="23"/>
      <c r="E27" s="25" t="s">
        <v>94</v>
      </c>
      <c r="F27" s="25" t="s">
        <v>95</v>
      </c>
      <c r="G27" s="22" t="s">
        <v>2</v>
      </c>
      <c r="H27" s="23"/>
      <c r="I27" s="23" t="s">
        <v>446</v>
      </c>
      <c r="J27" s="23" t="s">
        <v>105</v>
      </c>
      <c r="K27" s="24">
        <v>12279</v>
      </c>
      <c r="L27" s="23" t="s">
        <v>46</v>
      </c>
      <c r="M27" s="23"/>
      <c r="N27" s="23" t="s">
        <v>106</v>
      </c>
      <c r="O27" s="23"/>
      <c r="P27" s="23" t="s">
        <v>107</v>
      </c>
      <c r="Q27" s="23" t="s">
        <v>7</v>
      </c>
      <c r="R27" s="23" t="s">
        <v>108</v>
      </c>
      <c r="S27" s="23" t="s">
        <v>109</v>
      </c>
      <c r="T27" s="23"/>
      <c r="U27" s="23" t="s">
        <v>110</v>
      </c>
      <c r="V27" s="23" t="s">
        <v>41</v>
      </c>
      <c r="W27" s="23" t="s">
        <v>111</v>
      </c>
      <c r="X27" s="23" t="s">
        <v>112</v>
      </c>
      <c r="Y27" s="25"/>
      <c r="Z27" s="23"/>
      <c r="AA27" s="25">
        <f t="shared" si="4"/>
        <v>8435.36</v>
      </c>
      <c r="AB27" s="25">
        <f t="shared" si="3"/>
        <v>7449</v>
      </c>
      <c r="AC27" s="25">
        <f t="shared" si="3"/>
        <v>6680</v>
      </c>
      <c r="AD27" s="25">
        <f t="shared" si="3"/>
        <v>7003</v>
      </c>
      <c r="AE27" s="25">
        <f t="shared" si="3"/>
        <v>7003</v>
      </c>
      <c r="AF27" s="25">
        <f t="shared" si="3"/>
        <v>7003</v>
      </c>
      <c r="AG27" s="25">
        <f t="shared" si="3"/>
        <v>7003</v>
      </c>
      <c r="AH27" s="25">
        <f t="shared" si="3"/>
        <v>6828</v>
      </c>
      <c r="AI27" s="26" t="s">
        <v>820</v>
      </c>
    </row>
    <row r="28" spans="1:34" ht="12.75">
      <c r="A28">
        <v>7147</v>
      </c>
      <c r="B28" s="3">
        <v>8790.46</v>
      </c>
      <c r="C28" s="4"/>
      <c r="D28" s="4"/>
      <c r="E28" s="2" t="s">
        <v>94</v>
      </c>
      <c r="F28" s="2" t="s">
        <v>95</v>
      </c>
      <c r="G28" s="5" t="s">
        <v>2</v>
      </c>
      <c r="H28" s="4"/>
      <c r="I28" s="4"/>
      <c r="J28" s="4" t="s">
        <v>96</v>
      </c>
      <c r="K28" s="13">
        <v>12608</v>
      </c>
      <c r="L28" s="4" t="s">
        <v>65</v>
      </c>
      <c r="M28" s="4"/>
      <c r="N28" s="4" t="s">
        <v>113</v>
      </c>
      <c r="O28" s="4"/>
      <c r="P28" s="4" t="s">
        <v>107</v>
      </c>
      <c r="Q28" s="4" t="s">
        <v>68</v>
      </c>
      <c r="R28" s="4" t="s">
        <v>114</v>
      </c>
      <c r="S28" s="4" t="s">
        <v>109</v>
      </c>
      <c r="T28" s="4"/>
      <c r="U28" s="4" t="s">
        <v>115</v>
      </c>
      <c r="V28" s="4" t="s">
        <v>116</v>
      </c>
      <c r="W28" s="4" t="s">
        <v>111</v>
      </c>
      <c r="X28" s="4" t="s">
        <v>117</v>
      </c>
      <c r="Y28" s="2"/>
      <c r="Z28" s="4"/>
      <c r="AA28" s="2">
        <f t="shared" si="4"/>
        <v>8790.46</v>
      </c>
      <c r="AB28" s="2">
        <f t="shared" si="3"/>
        <v>7824</v>
      </c>
      <c r="AC28" s="2">
        <f t="shared" si="3"/>
        <v>7135</v>
      </c>
      <c r="AD28" s="2">
        <f t="shared" si="3"/>
        <v>7292</v>
      </c>
      <c r="AE28" s="2">
        <f t="shared" si="3"/>
        <v>7292</v>
      </c>
      <c r="AF28" s="2">
        <f t="shared" si="3"/>
        <v>7292</v>
      </c>
      <c r="AG28" s="2">
        <f t="shared" si="3"/>
        <v>7292</v>
      </c>
      <c r="AH28" s="2">
        <f t="shared" si="3"/>
        <v>7147</v>
      </c>
    </row>
    <row r="29" spans="1:35" ht="12.75">
      <c r="A29">
        <v>7214</v>
      </c>
      <c r="B29">
        <v>7884</v>
      </c>
      <c r="C29" t="s">
        <v>118</v>
      </c>
      <c r="D29" t="s">
        <v>118</v>
      </c>
      <c r="E29" t="s">
        <v>119</v>
      </c>
      <c r="F29" t="s">
        <v>76</v>
      </c>
      <c r="G29" s="5" t="s">
        <v>2</v>
      </c>
      <c r="H29" t="s">
        <v>118</v>
      </c>
      <c r="I29" t="s">
        <v>478</v>
      </c>
      <c r="J29" t="s">
        <v>120</v>
      </c>
      <c r="K29" s="13">
        <v>13328</v>
      </c>
      <c r="L29" s="4" t="s">
        <v>121</v>
      </c>
      <c r="M29" s="4" t="s">
        <v>118</v>
      </c>
      <c r="N29" s="4" t="s">
        <v>122</v>
      </c>
      <c r="O29" s="4" t="s">
        <v>118</v>
      </c>
      <c r="P29" s="4" t="s">
        <v>479</v>
      </c>
      <c r="Q29" s="4" t="s">
        <v>37</v>
      </c>
      <c r="R29" s="4" t="s">
        <v>124</v>
      </c>
      <c r="S29" s="4" t="s">
        <v>125</v>
      </c>
      <c r="T29" s="4" t="s">
        <v>118</v>
      </c>
      <c r="U29" s="4" t="s">
        <v>126</v>
      </c>
      <c r="V29" s="4" t="s">
        <v>127</v>
      </c>
      <c r="W29" s="4" t="s">
        <v>128</v>
      </c>
      <c r="X29" s="4" t="s">
        <v>129</v>
      </c>
      <c r="Y29" s="2" t="s">
        <v>118</v>
      </c>
      <c r="AA29" s="7"/>
      <c r="AB29" s="2">
        <f t="shared" si="3"/>
        <v>7884</v>
      </c>
      <c r="AC29" s="2">
        <f t="shared" si="3"/>
        <v>7291</v>
      </c>
      <c r="AD29" s="2">
        <f t="shared" si="3"/>
        <v>7394</v>
      </c>
      <c r="AE29" s="2">
        <f t="shared" si="3"/>
        <v>7394</v>
      </c>
      <c r="AF29" s="2">
        <f t="shared" si="3"/>
        <v>7394</v>
      </c>
      <c r="AG29" s="2">
        <f t="shared" si="3"/>
        <v>7394</v>
      </c>
      <c r="AH29" s="2">
        <f t="shared" si="3"/>
        <v>7213</v>
      </c>
      <c r="AI29" t="s">
        <v>480</v>
      </c>
    </row>
    <row r="30" spans="1:34" ht="12.75">
      <c r="A30">
        <v>7254</v>
      </c>
      <c r="B30">
        <v>7900</v>
      </c>
      <c r="C30" t="s">
        <v>118</v>
      </c>
      <c r="D30" t="s">
        <v>118</v>
      </c>
      <c r="E30" t="s">
        <v>119</v>
      </c>
      <c r="F30" t="s">
        <v>76</v>
      </c>
      <c r="G30" s="5" t="s">
        <v>2</v>
      </c>
      <c r="H30" t="s">
        <v>118</v>
      </c>
      <c r="I30" t="s">
        <v>443</v>
      </c>
      <c r="J30" t="s">
        <v>130</v>
      </c>
      <c r="K30" s="13">
        <v>13370</v>
      </c>
      <c r="L30" s="4" t="s">
        <v>65</v>
      </c>
      <c r="M30" s="4" t="s">
        <v>118</v>
      </c>
      <c r="N30" s="4" t="s">
        <v>131</v>
      </c>
      <c r="O30" s="4" t="s">
        <v>118</v>
      </c>
      <c r="P30" s="4" t="s">
        <v>132</v>
      </c>
      <c r="Q30" s="4" t="s">
        <v>7</v>
      </c>
      <c r="R30" s="4" t="s">
        <v>133</v>
      </c>
      <c r="S30" s="4" t="s">
        <v>125</v>
      </c>
      <c r="T30" s="4" t="s">
        <v>118</v>
      </c>
      <c r="U30" s="4" t="s">
        <v>134</v>
      </c>
      <c r="V30" s="4" t="s">
        <v>135</v>
      </c>
      <c r="W30" s="4" t="s">
        <v>136</v>
      </c>
      <c r="X30" s="4" t="s">
        <v>137</v>
      </c>
      <c r="Y30" s="2" t="s">
        <v>118</v>
      </c>
      <c r="AA30" s="7"/>
      <c r="AB30" s="2">
        <f t="shared" si="3"/>
        <v>7900</v>
      </c>
      <c r="AC30" s="2">
        <f t="shared" si="3"/>
        <v>7310</v>
      </c>
      <c r="AD30" s="2">
        <f t="shared" si="3"/>
        <v>7421</v>
      </c>
      <c r="AE30" s="2">
        <f t="shared" si="3"/>
        <v>7421</v>
      </c>
      <c r="AF30" s="2">
        <f t="shared" si="3"/>
        <v>7421</v>
      </c>
      <c r="AG30" s="2">
        <f t="shared" si="3"/>
        <v>7421</v>
      </c>
      <c r="AH30" s="2">
        <f t="shared" si="3"/>
        <v>7254</v>
      </c>
    </row>
    <row r="31" spans="1:34" ht="12.75">
      <c r="A31">
        <v>7287</v>
      </c>
      <c r="B31">
        <v>8042</v>
      </c>
      <c r="C31" t="s">
        <v>118</v>
      </c>
      <c r="D31" t="s">
        <v>118</v>
      </c>
      <c r="E31" t="s">
        <v>138</v>
      </c>
      <c r="F31" t="s">
        <v>76</v>
      </c>
      <c r="G31" s="5" t="s">
        <v>2</v>
      </c>
      <c r="H31" t="s">
        <v>118</v>
      </c>
      <c r="I31" t="s">
        <v>471</v>
      </c>
      <c r="J31" t="s">
        <v>139</v>
      </c>
      <c r="K31" s="13">
        <v>18444</v>
      </c>
      <c r="L31" s="4" t="s">
        <v>140</v>
      </c>
      <c r="M31" s="4" t="s">
        <v>118</v>
      </c>
      <c r="N31" s="4" t="s">
        <v>98</v>
      </c>
      <c r="O31" s="4" t="s">
        <v>118</v>
      </c>
      <c r="P31" s="4" t="s">
        <v>141</v>
      </c>
      <c r="Q31" s="4" t="s">
        <v>7</v>
      </c>
      <c r="R31" s="4" t="s">
        <v>142</v>
      </c>
      <c r="S31" s="4" t="s">
        <v>143</v>
      </c>
      <c r="T31" s="4" t="s">
        <v>118</v>
      </c>
      <c r="U31" s="4" t="s">
        <v>144</v>
      </c>
      <c r="V31" s="4" t="s">
        <v>145</v>
      </c>
      <c r="W31" s="4" t="s">
        <v>146</v>
      </c>
      <c r="X31" s="4" t="s">
        <v>147</v>
      </c>
      <c r="Y31" s="2" t="s">
        <v>118</v>
      </c>
      <c r="AA31" s="7"/>
      <c r="AB31" s="2">
        <f t="shared" si="3"/>
        <v>8042</v>
      </c>
      <c r="AC31" s="2">
        <f t="shared" si="3"/>
        <v>7444</v>
      </c>
      <c r="AD31" s="2">
        <f t="shared" si="3"/>
        <v>7453</v>
      </c>
      <c r="AE31" s="2">
        <f t="shared" si="3"/>
        <v>7453</v>
      </c>
      <c r="AF31" s="2">
        <f t="shared" si="3"/>
        <v>7453</v>
      </c>
      <c r="AG31" s="2">
        <f t="shared" si="3"/>
        <v>7453</v>
      </c>
      <c r="AH31" s="2">
        <f t="shared" si="3"/>
        <v>7287</v>
      </c>
    </row>
    <row r="32" spans="1:35" ht="12.75">
      <c r="A32">
        <v>7543</v>
      </c>
      <c r="B32">
        <v>7825</v>
      </c>
      <c r="C32" t="s">
        <v>118</v>
      </c>
      <c r="D32" t="s">
        <v>118</v>
      </c>
      <c r="E32" t="s">
        <v>138</v>
      </c>
      <c r="F32" t="s">
        <v>76</v>
      </c>
      <c r="G32" s="5" t="s">
        <v>2</v>
      </c>
      <c r="H32" t="s">
        <v>118</v>
      </c>
      <c r="I32" t="s">
        <v>474</v>
      </c>
      <c r="J32" t="s">
        <v>139</v>
      </c>
      <c r="K32" s="13">
        <v>19177</v>
      </c>
      <c r="L32" s="4" t="s">
        <v>148</v>
      </c>
      <c r="M32" s="4" t="s">
        <v>118</v>
      </c>
      <c r="N32" s="4" t="s">
        <v>149</v>
      </c>
      <c r="O32" s="4" t="s">
        <v>118</v>
      </c>
      <c r="P32" s="4" t="s">
        <v>150</v>
      </c>
      <c r="Q32" s="4" t="s">
        <v>151</v>
      </c>
      <c r="R32" s="4" t="s">
        <v>152</v>
      </c>
      <c r="S32" s="4" t="s">
        <v>153</v>
      </c>
      <c r="T32" s="4" t="s">
        <v>118</v>
      </c>
      <c r="U32" s="4" t="s">
        <v>154</v>
      </c>
      <c r="V32" s="4" t="s">
        <v>155</v>
      </c>
      <c r="W32" s="4" t="s">
        <v>156</v>
      </c>
      <c r="X32" s="4" t="s">
        <v>157</v>
      </c>
      <c r="Y32" s="2" t="s">
        <v>118</v>
      </c>
      <c r="AA32" s="7"/>
      <c r="AB32" s="2"/>
      <c r="AC32" s="2">
        <f t="shared" si="3"/>
        <v>7829</v>
      </c>
      <c r="AD32" s="2">
        <f t="shared" si="3"/>
        <v>7690</v>
      </c>
      <c r="AE32" s="2">
        <f t="shared" si="3"/>
        <v>7690</v>
      </c>
      <c r="AF32" s="2">
        <f t="shared" si="3"/>
        <v>7690</v>
      </c>
      <c r="AG32" s="2">
        <f t="shared" si="3"/>
        <v>7690</v>
      </c>
      <c r="AH32" s="2">
        <f t="shared" si="3"/>
        <v>7543</v>
      </c>
      <c r="AI32" t="s">
        <v>477</v>
      </c>
    </row>
    <row r="33" spans="1:35" ht="12.75">
      <c r="A33">
        <v>7592</v>
      </c>
      <c r="B33">
        <v>7887</v>
      </c>
      <c r="C33" t="s">
        <v>118</v>
      </c>
      <c r="D33" t="s">
        <v>118</v>
      </c>
      <c r="E33" t="s">
        <v>138</v>
      </c>
      <c r="F33" t="s">
        <v>76</v>
      </c>
      <c r="G33" s="5" t="s">
        <v>2</v>
      </c>
      <c r="H33" t="s">
        <v>118</v>
      </c>
      <c r="I33" t="s">
        <v>443</v>
      </c>
      <c r="J33" t="s">
        <v>3</v>
      </c>
      <c r="K33" s="13">
        <v>19201</v>
      </c>
      <c r="L33" s="4" t="s">
        <v>158</v>
      </c>
      <c r="M33" s="4" t="s">
        <v>118</v>
      </c>
      <c r="N33" s="4" t="s">
        <v>159</v>
      </c>
      <c r="O33" s="4" t="s">
        <v>118</v>
      </c>
      <c r="P33" s="4" t="s">
        <v>160</v>
      </c>
      <c r="Q33" s="4" t="s">
        <v>161</v>
      </c>
      <c r="R33" s="4" t="s">
        <v>162</v>
      </c>
      <c r="S33" s="4" t="s">
        <v>163</v>
      </c>
      <c r="T33" s="4" t="s">
        <v>118</v>
      </c>
      <c r="U33" s="4" t="s">
        <v>164</v>
      </c>
      <c r="V33" s="4" t="s">
        <v>84</v>
      </c>
      <c r="W33" s="4" t="s">
        <v>165</v>
      </c>
      <c r="X33" s="4" t="s">
        <v>166</v>
      </c>
      <c r="Y33" s="2" t="s">
        <v>118</v>
      </c>
      <c r="AA33" s="7"/>
      <c r="AB33" s="2"/>
      <c r="AC33" s="2">
        <f aca="true" t="shared" si="5" ref="AC33:AH48">MDecScore(AC$1,$L33,$N33,$P33:$S33,$U33:$X33)</f>
        <v>7710</v>
      </c>
      <c r="AD33" s="2">
        <f t="shared" si="5"/>
        <v>7638</v>
      </c>
      <c r="AE33" s="2">
        <f t="shared" si="5"/>
        <v>7653</v>
      </c>
      <c r="AF33" s="2">
        <f t="shared" si="5"/>
        <v>7653</v>
      </c>
      <c r="AG33" s="2">
        <f t="shared" si="5"/>
        <v>7653</v>
      </c>
      <c r="AH33" s="2">
        <f t="shared" si="5"/>
        <v>7592</v>
      </c>
      <c r="AI33" t="s">
        <v>829</v>
      </c>
    </row>
    <row r="34" spans="1:35" ht="12.75">
      <c r="A34">
        <v>7608</v>
      </c>
      <c r="B34">
        <v>7985</v>
      </c>
      <c r="C34" t="s">
        <v>118</v>
      </c>
      <c r="D34" t="s">
        <v>118</v>
      </c>
      <c r="E34" t="s">
        <v>167</v>
      </c>
      <c r="F34" t="s">
        <v>76</v>
      </c>
      <c r="G34" s="5" t="s">
        <v>2</v>
      </c>
      <c r="H34" t="s">
        <v>118</v>
      </c>
      <c r="I34" t="s">
        <v>476</v>
      </c>
      <c r="J34" t="s">
        <v>168</v>
      </c>
      <c r="K34" s="13">
        <v>20251</v>
      </c>
      <c r="L34" s="4" t="s">
        <v>169</v>
      </c>
      <c r="M34" s="4" t="s">
        <v>118</v>
      </c>
      <c r="N34" s="4" t="s">
        <v>170</v>
      </c>
      <c r="O34" s="4" t="s">
        <v>118</v>
      </c>
      <c r="P34" s="4" t="s">
        <v>171</v>
      </c>
      <c r="Q34" s="4" t="s">
        <v>7</v>
      </c>
      <c r="R34" s="4" t="s">
        <v>172</v>
      </c>
      <c r="S34" s="4" t="s">
        <v>173</v>
      </c>
      <c r="T34" s="4" t="s">
        <v>118</v>
      </c>
      <c r="U34" s="4" t="s">
        <v>305</v>
      </c>
      <c r="V34" s="4" t="s">
        <v>174</v>
      </c>
      <c r="W34" s="4" t="s">
        <v>156</v>
      </c>
      <c r="X34" s="4" t="s">
        <v>175</v>
      </c>
      <c r="Y34" s="2"/>
      <c r="AA34" s="7"/>
      <c r="AB34" s="2"/>
      <c r="AC34" s="2">
        <f t="shared" si="5"/>
        <v>7985</v>
      </c>
      <c r="AD34" s="2">
        <f t="shared" si="5"/>
        <v>7758</v>
      </c>
      <c r="AE34" s="2">
        <f t="shared" si="5"/>
        <v>7758</v>
      </c>
      <c r="AF34" s="2">
        <f t="shared" si="5"/>
        <v>7758</v>
      </c>
      <c r="AG34" s="2">
        <f t="shared" si="5"/>
        <v>7758</v>
      </c>
      <c r="AH34" s="2">
        <f t="shared" si="5"/>
        <v>7608</v>
      </c>
      <c r="AI34" t="s">
        <v>304</v>
      </c>
    </row>
    <row r="35" spans="1:34" ht="12.75">
      <c r="A35">
        <v>7653</v>
      </c>
      <c r="B35">
        <v>8014</v>
      </c>
      <c r="C35" t="s">
        <v>118</v>
      </c>
      <c r="D35" t="s">
        <v>118</v>
      </c>
      <c r="E35" t="s">
        <v>177</v>
      </c>
      <c r="F35" t="s">
        <v>178</v>
      </c>
      <c r="G35" s="5" t="s">
        <v>2</v>
      </c>
      <c r="H35" t="s">
        <v>118</v>
      </c>
      <c r="J35" t="s">
        <v>179</v>
      </c>
      <c r="K35" s="13">
        <v>21323</v>
      </c>
      <c r="L35" s="4" t="s">
        <v>180</v>
      </c>
      <c r="M35" s="4" t="s">
        <v>118</v>
      </c>
      <c r="N35" s="4" t="s">
        <v>181</v>
      </c>
      <c r="O35" s="4" t="s">
        <v>118</v>
      </c>
      <c r="P35" s="4" t="s">
        <v>182</v>
      </c>
      <c r="Q35" s="4" t="s">
        <v>49</v>
      </c>
      <c r="R35" s="4" t="s">
        <v>183</v>
      </c>
      <c r="S35" s="4" t="s">
        <v>173</v>
      </c>
      <c r="T35" s="4" t="s">
        <v>118</v>
      </c>
      <c r="U35" s="4" t="s">
        <v>184</v>
      </c>
      <c r="V35" s="4" t="s">
        <v>84</v>
      </c>
      <c r="W35" s="4" t="s">
        <v>185</v>
      </c>
      <c r="X35" s="4" t="s">
        <v>186</v>
      </c>
      <c r="Y35" s="2" t="s">
        <v>118</v>
      </c>
      <c r="AA35" s="7"/>
      <c r="AB35" s="2"/>
      <c r="AC35" s="2">
        <f t="shared" si="5"/>
        <v>8014</v>
      </c>
      <c r="AD35" s="2">
        <f t="shared" si="5"/>
        <v>7760</v>
      </c>
      <c r="AE35" s="2">
        <f t="shared" si="5"/>
        <v>7760</v>
      </c>
      <c r="AF35" s="2">
        <f t="shared" si="5"/>
        <v>7760</v>
      </c>
      <c r="AG35" s="2">
        <f t="shared" si="5"/>
        <v>7760</v>
      </c>
      <c r="AH35" s="2">
        <f t="shared" si="5"/>
        <v>7653</v>
      </c>
    </row>
    <row r="36" spans="1:34" ht="12.75">
      <c r="A36">
        <v>7789</v>
      </c>
      <c r="B36">
        <v>8302</v>
      </c>
      <c r="C36" t="s">
        <v>118</v>
      </c>
      <c r="D36" t="s">
        <v>118</v>
      </c>
      <c r="E36" t="s">
        <v>167</v>
      </c>
      <c r="F36" t="s">
        <v>76</v>
      </c>
      <c r="G36" s="5" t="s">
        <v>2</v>
      </c>
      <c r="H36" t="s">
        <v>118</v>
      </c>
      <c r="I36" t="s">
        <v>475</v>
      </c>
      <c r="J36" t="s">
        <v>187</v>
      </c>
      <c r="K36" s="13">
        <v>21394</v>
      </c>
      <c r="L36" s="4" t="s">
        <v>188</v>
      </c>
      <c r="M36" s="4" t="s">
        <v>118</v>
      </c>
      <c r="N36" s="4" t="s">
        <v>189</v>
      </c>
      <c r="O36" s="4" t="s">
        <v>118</v>
      </c>
      <c r="P36" s="4" t="s">
        <v>190</v>
      </c>
      <c r="Q36" s="4" t="s">
        <v>68</v>
      </c>
      <c r="R36" s="4" t="s">
        <v>191</v>
      </c>
      <c r="S36" s="4" t="s">
        <v>125</v>
      </c>
      <c r="T36" s="4" t="s">
        <v>118</v>
      </c>
      <c r="U36" s="4" t="s">
        <v>192</v>
      </c>
      <c r="V36" s="4" t="s">
        <v>193</v>
      </c>
      <c r="W36" s="4" t="s">
        <v>194</v>
      </c>
      <c r="X36" s="4" t="s">
        <v>195</v>
      </c>
      <c r="Y36" s="2" t="s">
        <v>118</v>
      </c>
      <c r="AA36" s="7"/>
      <c r="AB36" s="2"/>
      <c r="AC36" s="2">
        <f t="shared" si="5"/>
        <v>8302</v>
      </c>
      <c r="AD36" s="2">
        <f t="shared" si="5"/>
        <v>7896</v>
      </c>
      <c r="AE36" s="2">
        <f t="shared" si="5"/>
        <v>7896</v>
      </c>
      <c r="AF36" s="2">
        <f t="shared" si="5"/>
        <v>7896</v>
      </c>
      <c r="AG36" s="2">
        <f t="shared" si="5"/>
        <v>7896</v>
      </c>
      <c r="AH36" s="2">
        <f t="shared" si="5"/>
        <v>7789</v>
      </c>
    </row>
    <row r="37" spans="1:34" ht="12.75">
      <c r="A37">
        <v>7839</v>
      </c>
      <c r="B37">
        <v>8357</v>
      </c>
      <c r="C37" t="s">
        <v>118</v>
      </c>
      <c r="D37" t="s">
        <v>118</v>
      </c>
      <c r="E37" t="s">
        <v>177</v>
      </c>
      <c r="F37" t="s">
        <v>178</v>
      </c>
      <c r="G37" s="5" t="s">
        <v>2</v>
      </c>
      <c r="H37" t="s">
        <v>118</v>
      </c>
      <c r="J37" t="s">
        <v>187</v>
      </c>
      <c r="K37" s="13">
        <v>21687</v>
      </c>
      <c r="L37" s="4" t="s">
        <v>121</v>
      </c>
      <c r="M37" s="4" t="s">
        <v>118</v>
      </c>
      <c r="N37" s="4" t="s">
        <v>196</v>
      </c>
      <c r="O37" s="4" t="s">
        <v>118</v>
      </c>
      <c r="P37" s="4" t="s">
        <v>197</v>
      </c>
      <c r="Q37" s="4" t="s">
        <v>151</v>
      </c>
      <c r="R37" s="4" t="s">
        <v>198</v>
      </c>
      <c r="S37" s="4" t="s">
        <v>143</v>
      </c>
      <c r="T37" s="4" t="s">
        <v>118</v>
      </c>
      <c r="U37" s="4" t="s">
        <v>199</v>
      </c>
      <c r="V37" s="4" t="s">
        <v>200</v>
      </c>
      <c r="W37" s="4" t="s">
        <v>201</v>
      </c>
      <c r="X37" s="4" t="s">
        <v>202</v>
      </c>
      <c r="Y37" s="2" t="s">
        <v>118</v>
      </c>
      <c r="AA37" s="7"/>
      <c r="AB37" s="2"/>
      <c r="AC37" s="2">
        <f t="shared" si="5"/>
        <v>8357</v>
      </c>
      <c r="AD37" s="2">
        <f t="shared" si="5"/>
        <v>7957</v>
      </c>
      <c r="AE37" s="2">
        <f t="shared" si="5"/>
        <v>7957</v>
      </c>
      <c r="AF37" s="2">
        <f t="shared" si="5"/>
        <v>7957</v>
      </c>
      <c r="AG37" s="2">
        <f t="shared" si="5"/>
        <v>7957</v>
      </c>
      <c r="AH37" s="2">
        <f t="shared" si="5"/>
        <v>7839</v>
      </c>
    </row>
    <row r="38" spans="1:34" ht="12.75">
      <c r="A38">
        <v>7982</v>
      </c>
      <c r="B38">
        <v>8683</v>
      </c>
      <c r="C38" s="4"/>
      <c r="D38" s="4"/>
      <c r="E38" s="2" t="s">
        <v>167</v>
      </c>
      <c r="F38" s="2" t="s">
        <v>76</v>
      </c>
      <c r="G38" s="5" t="s">
        <v>2</v>
      </c>
      <c r="H38" s="4"/>
      <c r="I38" s="4" t="s">
        <v>474</v>
      </c>
      <c r="J38" s="4" t="s">
        <v>203</v>
      </c>
      <c r="K38" s="13">
        <v>22106</v>
      </c>
      <c r="L38" s="4" t="s">
        <v>188</v>
      </c>
      <c r="M38" s="4" t="s">
        <v>118</v>
      </c>
      <c r="N38" s="4" t="s">
        <v>204</v>
      </c>
      <c r="O38" s="4" t="s">
        <v>118</v>
      </c>
      <c r="P38" s="4" t="s">
        <v>205</v>
      </c>
      <c r="Q38" s="4" t="s">
        <v>206</v>
      </c>
      <c r="R38" s="4" t="s">
        <v>207</v>
      </c>
      <c r="S38" s="4" t="s">
        <v>173</v>
      </c>
      <c r="T38" s="4" t="s">
        <v>118</v>
      </c>
      <c r="U38" s="4" t="s">
        <v>208</v>
      </c>
      <c r="V38" s="4" t="s">
        <v>209</v>
      </c>
      <c r="W38" s="4" t="s">
        <v>210</v>
      </c>
      <c r="X38" s="4" t="s">
        <v>211</v>
      </c>
      <c r="Y38" s="2"/>
      <c r="Z38" s="4"/>
      <c r="AB38" s="2"/>
      <c r="AC38" s="2">
        <f t="shared" si="5"/>
        <v>8683</v>
      </c>
      <c r="AD38" s="2">
        <f t="shared" si="5"/>
        <v>8063</v>
      </c>
      <c r="AE38" s="2">
        <f t="shared" si="5"/>
        <v>8063</v>
      </c>
      <c r="AF38" s="2">
        <f t="shared" si="5"/>
        <v>8063</v>
      </c>
      <c r="AG38" s="2">
        <f t="shared" si="5"/>
        <v>8063</v>
      </c>
      <c r="AH38" s="2">
        <f t="shared" si="5"/>
        <v>7982</v>
      </c>
    </row>
    <row r="39" spans="1:34" ht="12.75">
      <c r="A39">
        <v>8050</v>
      </c>
      <c r="B39">
        <v>8709</v>
      </c>
      <c r="C39" s="4"/>
      <c r="D39" s="4"/>
      <c r="E39" s="2" t="s">
        <v>212</v>
      </c>
      <c r="F39" s="2" t="s">
        <v>76</v>
      </c>
      <c r="G39" s="5" t="s">
        <v>2</v>
      </c>
      <c r="H39" s="4"/>
      <c r="I39" s="4" t="s">
        <v>473</v>
      </c>
      <c r="J39" s="4" t="s">
        <v>213</v>
      </c>
      <c r="K39" s="13">
        <v>22449</v>
      </c>
      <c r="L39" s="4" t="s">
        <v>121</v>
      </c>
      <c r="M39" s="4" t="s">
        <v>118</v>
      </c>
      <c r="N39" s="4" t="s">
        <v>214</v>
      </c>
      <c r="O39" s="4" t="s">
        <v>118</v>
      </c>
      <c r="P39" s="4" t="s">
        <v>79</v>
      </c>
      <c r="Q39" s="4" t="s">
        <v>215</v>
      </c>
      <c r="R39" s="4" t="s">
        <v>142</v>
      </c>
      <c r="S39" s="4" t="s">
        <v>153</v>
      </c>
      <c r="T39" s="4" t="s">
        <v>118</v>
      </c>
      <c r="U39" s="4" t="s">
        <v>216</v>
      </c>
      <c r="V39" s="4" t="s">
        <v>217</v>
      </c>
      <c r="W39" s="4" t="s">
        <v>218</v>
      </c>
      <c r="X39" s="4" t="s">
        <v>219</v>
      </c>
      <c r="Y39" s="2"/>
      <c r="Z39" s="4"/>
      <c r="AB39" s="2"/>
      <c r="AC39" s="2">
        <f t="shared" si="5"/>
        <v>8709</v>
      </c>
      <c r="AD39" s="2">
        <f t="shared" si="5"/>
        <v>8155</v>
      </c>
      <c r="AE39" s="2">
        <f t="shared" si="5"/>
        <v>8155</v>
      </c>
      <c r="AF39" s="2">
        <f t="shared" si="5"/>
        <v>8155</v>
      </c>
      <c r="AG39" s="2">
        <f t="shared" si="5"/>
        <v>8155</v>
      </c>
      <c r="AH39" s="2">
        <f t="shared" si="5"/>
        <v>8050</v>
      </c>
    </row>
    <row r="40" spans="1:34" ht="12.75">
      <c r="A40">
        <v>8010</v>
      </c>
      <c r="B40">
        <v>9121</v>
      </c>
      <c r="C40" s="4"/>
      <c r="D40" s="4"/>
      <c r="E40" s="2" t="s">
        <v>230</v>
      </c>
      <c r="F40" s="2" t="s">
        <v>220</v>
      </c>
      <c r="G40" s="5" t="s">
        <v>2</v>
      </c>
      <c r="H40" s="4"/>
      <c r="I40" s="4" t="s">
        <v>472</v>
      </c>
      <c r="J40" s="4" t="s">
        <v>221</v>
      </c>
      <c r="K40" s="13">
        <v>23129</v>
      </c>
      <c r="L40" s="4" t="s">
        <v>121</v>
      </c>
      <c r="M40" s="4" t="s">
        <v>118</v>
      </c>
      <c r="N40" s="4" t="s">
        <v>189</v>
      </c>
      <c r="O40" s="4" t="s">
        <v>118</v>
      </c>
      <c r="P40" s="4" t="s">
        <v>222</v>
      </c>
      <c r="Q40" s="4" t="s">
        <v>223</v>
      </c>
      <c r="R40" s="4" t="s">
        <v>224</v>
      </c>
      <c r="S40" s="4" t="s">
        <v>225</v>
      </c>
      <c r="T40" s="4" t="s">
        <v>118</v>
      </c>
      <c r="U40" s="4" t="s">
        <v>226</v>
      </c>
      <c r="V40" s="4" t="s">
        <v>227</v>
      </c>
      <c r="W40" s="4" t="s">
        <v>228</v>
      </c>
      <c r="X40" s="4" t="s">
        <v>229</v>
      </c>
      <c r="Y40" s="2"/>
      <c r="Z40" s="4"/>
      <c r="AA40" s="2"/>
      <c r="AB40" s="2"/>
      <c r="AC40" s="2">
        <f t="shared" si="5"/>
        <v>9121</v>
      </c>
      <c r="AD40" s="2">
        <f t="shared" si="5"/>
        <v>8089</v>
      </c>
      <c r="AE40" s="2">
        <f t="shared" si="5"/>
        <v>8089</v>
      </c>
      <c r="AF40" s="2">
        <f t="shared" si="5"/>
        <v>8089</v>
      </c>
      <c r="AG40" s="2">
        <f t="shared" si="5"/>
        <v>8089</v>
      </c>
      <c r="AH40" s="2">
        <f t="shared" si="5"/>
        <v>8010</v>
      </c>
    </row>
    <row r="41" spans="1:35" ht="12.75">
      <c r="A41">
        <v>8096</v>
      </c>
      <c r="B41">
        <v>8234</v>
      </c>
      <c r="C41" s="4"/>
      <c r="D41" s="4"/>
      <c r="E41" s="2" t="s">
        <v>736</v>
      </c>
      <c r="F41" s="2" t="s">
        <v>76</v>
      </c>
      <c r="G41" s="5" t="s">
        <v>2</v>
      </c>
      <c r="H41" s="4"/>
      <c r="I41" s="4" t="s">
        <v>471</v>
      </c>
      <c r="J41" s="4" t="s">
        <v>458</v>
      </c>
      <c r="K41" s="13">
        <v>24291</v>
      </c>
      <c r="L41" s="4" t="s">
        <v>256</v>
      </c>
      <c r="M41" s="4" t="s">
        <v>118</v>
      </c>
      <c r="N41" s="4" t="s">
        <v>459</v>
      </c>
      <c r="O41" s="4" t="s">
        <v>118</v>
      </c>
      <c r="P41" s="4" t="s">
        <v>460</v>
      </c>
      <c r="Q41" s="4" t="s">
        <v>461</v>
      </c>
      <c r="R41" s="4" t="s">
        <v>462</v>
      </c>
      <c r="S41" s="4" t="s">
        <v>252</v>
      </c>
      <c r="T41" s="4" t="s">
        <v>118</v>
      </c>
      <c r="U41" s="4" t="s">
        <v>463</v>
      </c>
      <c r="V41" s="4" t="s">
        <v>464</v>
      </c>
      <c r="W41" s="4" t="s">
        <v>465</v>
      </c>
      <c r="X41" s="4" t="s">
        <v>466</v>
      </c>
      <c r="Y41" s="2"/>
      <c r="Z41" s="4"/>
      <c r="AB41" s="2"/>
      <c r="AC41" s="2"/>
      <c r="AD41" s="2">
        <f t="shared" si="5"/>
        <v>8234</v>
      </c>
      <c r="AE41" s="2">
        <f t="shared" si="5"/>
        <v>8234</v>
      </c>
      <c r="AF41" s="2">
        <f t="shared" si="5"/>
        <v>8234</v>
      </c>
      <c r="AG41" s="2">
        <f t="shared" si="5"/>
        <v>8234</v>
      </c>
      <c r="AH41" s="2">
        <f t="shared" si="5"/>
        <v>8096</v>
      </c>
      <c r="AI41" t="s">
        <v>467</v>
      </c>
    </row>
    <row r="42" spans="1:35" ht="12.75">
      <c r="A42">
        <v>8082</v>
      </c>
      <c r="B42">
        <v>8219</v>
      </c>
      <c r="C42" s="4"/>
      <c r="D42" s="4"/>
      <c r="E42" s="2" t="s">
        <v>736</v>
      </c>
      <c r="F42" s="2" t="s">
        <v>76</v>
      </c>
      <c r="G42" s="5" t="s">
        <v>45</v>
      </c>
      <c r="H42" s="4"/>
      <c r="I42" s="4"/>
      <c r="J42" s="4" t="s">
        <v>77</v>
      </c>
      <c r="K42" s="13">
        <v>24312</v>
      </c>
      <c r="L42" s="4" t="s">
        <v>169</v>
      </c>
      <c r="M42" s="4" t="s">
        <v>118</v>
      </c>
      <c r="N42" s="4" t="s">
        <v>231</v>
      </c>
      <c r="O42" s="4" t="s">
        <v>118</v>
      </c>
      <c r="P42" s="4" t="s">
        <v>232</v>
      </c>
      <c r="Q42" s="4" t="s">
        <v>161</v>
      </c>
      <c r="R42" s="4" t="s">
        <v>233</v>
      </c>
      <c r="S42" s="4" t="s">
        <v>143</v>
      </c>
      <c r="T42" s="4" t="s">
        <v>118</v>
      </c>
      <c r="U42" s="4" t="s">
        <v>234</v>
      </c>
      <c r="V42" s="4" t="s">
        <v>235</v>
      </c>
      <c r="W42" s="4" t="s">
        <v>236</v>
      </c>
      <c r="X42" s="4" t="s">
        <v>237</v>
      </c>
      <c r="Y42" s="2"/>
      <c r="Z42" s="4"/>
      <c r="AB42" s="2"/>
      <c r="AC42" s="2"/>
      <c r="AD42" s="2">
        <f t="shared" si="5"/>
        <v>8219</v>
      </c>
      <c r="AE42" s="2">
        <f t="shared" si="5"/>
        <v>8219</v>
      </c>
      <c r="AF42" s="2">
        <f t="shared" si="5"/>
        <v>8219</v>
      </c>
      <c r="AG42" s="2">
        <f t="shared" si="5"/>
        <v>8219</v>
      </c>
      <c r="AH42" s="2">
        <f t="shared" si="5"/>
        <v>8082</v>
      </c>
      <c r="AI42" t="s">
        <v>828</v>
      </c>
    </row>
    <row r="43" spans="1:34" ht="12.75">
      <c r="A43">
        <v>8120</v>
      </c>
      <c r="B43">
        <v>8230</v>
      </c>
      <c r="C43" s="4"/>
      <c r="D43" s="4"/>
      <c r="E43" s="2" t="s">
        <v>238</v>
      </c>
      <c r="F43" s="2" t="s">
        <v>76</v>
      </c>
      <c r="G43" s="5" t="s">
        <v>2</v>
      </c>
      <c r="H43" s="4"/>
      <c r="I43" s="4"/>
      <c r="J43" s="4" t="s">
        <v>77</v>
      </c>
      <c r="K43" s="13">
        <v>24312</v>
      </c>
      <c r="L43" s="4" t="s">
        <v>169</v>
      </c>
      <c r="M43" s="4" t="s">
        <v>118</v>
      </c>
      <c r="N43" s="4" t="s">
        <v>239</v>
      </c>
      <c r="O43" s="4" t="s">
        <v>118</v>
      </c>
      <c r="P43" s="4" t="s">
        <v>240</v>
      </c>
      <c r="Q43" s="4" t="s">
        <v>7</v>
      </c>
      <c r="R43" s="4" t="s">
        <v>241</v>
      </c>
      <c r="S43" s="4" t="s">
        <v>242</v>
      </c>
      <c r="T43" s="4" t="s">
        <v>118</v>
      </c>
      <c r="U43" s="4" t="s">
        <v>243</v>
      </c>
      <c r="V43" s="4" t="s">
        <v>235</v>
      </c>
      <c r="W43" s="4" t="s">
        <v>244</v>
      </c>
      <c r="X43" s="4" t="s">
        <v>245</v>
      </c>
      <c r="Y43" s="2"/>
      <c r="Z43" s="4"/>
      <c r="AB43" s="2"/>
      <c r="AC43" s="2"/>
      <c r="AD43" s="2">
        <f t="shared" si="5"/>
        <v>8230</v>
      </c>
      <c r="AE43" s="2">
        <f t="shared" si="5"/>
        <v>8230</v>
      </c>
      <c r="AF43" s="2">
        <f t="shared" si="5"/>
        <v>8230</v>
      </c>
      <c r="AG43" s="2">
        <f t="shared" si="5"/>
        <v>8230</v>
      </c>
      <c r="AH43" s="2">
        <f t="shared" si="5"/>
        <v>8120</v>
      </c>
    </row>
    <row r="44" spans="1:34" ht="12.75">
      <c r="A44">
        <v>8235</v>
      </c>
      <c r="B44">
        <v>8319</v>
      </c>
      <c r="C44" s="4"/>
      <c r="D44" s="4"/>
      <c r="E44" s="2" t="s">
        <v>246</v>
      </c>
      <c r="F44" s="2" t="s">
        <v>247</v>
      </c>
      <c r="G44" s="5" t="s">
        <v>2</v>
      </c>
      <c r="H44" s="4"/>
      <c r="I44" s="4"/>
      <c r="J44" s="4" t="s">
        <v>248</v>
      </c>
      <c r="K44" s="13">
        <v>24606</v>
      </c>
      <c r="L44" s="4" t="s">
        <v>188</v>
      </c>
      <c r="M44" s="4" t="s">
        <v>118</v>
      </c>
      <c r="N44" s="4" t="s">
        <v>204</v>
      </c>
      <c r="O44" s="4" t="s">
        <v>118</v>
      </c>
      <c r="P44" s="4" t="s">
        <v>249</v>
      </c>
      <c r="Q44" s="4" t="s">
        <v>250</v>
      </c>
      <c r="R44" s="4" t="s">
        <v>251</v>
      </c>
      <c r="S44" s="4" t="s">
        <v>252</v>
      </c>
      <c r="T44" s="4" t="s">
        <v>118</v>
      </c>
      <c r="U44" s="4" t="s">
        <v>253</v>
      </c>
      <c r="V44" s="4" t="s">
        <v>235</v>
      </c>
      <c r="W44" s="4" t="s">
        <v>254</v>
      </c>
      <c r="X44" s="4" t="s">
        <v>255</v>
      </c>
      <c r="Y44" s="2"/>
      <c r="Z44" s="4"/>
      <c r="AB44" s="2"/>
      <c r="AC44" s="2"/>
      <c r="AD44" s="2">
        <f t="shared" si="5"/>
        <v>8319</v>
      </c>
      <c r="AE44" s="2">
        <f t="shared" si="5"/>
        <v>8319</v>
      </c>
      <c r="AF44" s="2">
        <f t="shared" si="5"/>
        <v>8319</v>
      </c>
      <c r="AG44" s="2">
        <f t="shared" si="5"/>
        <v>8319</v>
      </c>
      <c r="AH44" s="2">
        <f t="shared" si="5"/>
        <v>8235</v>
      </c>
    </row>
    <row r="45" spans="1:34" ht="12.75">
      <c r="A45">
        <v>8310</v>
      </c>
      <c r="B45">
        <v>8417</v>
      </c>
      <c r="C45" s="4"/>
      <c r="D45" s="4"/>
      <c r="E45" s="2" t="s">
        <v>736</v>
      </c>
      <c r="F45" s="2" t="s">
        <v>76</v>
      </c>
      <c r="G45" s="5" t="s">
        <v>2</v>
      </c>
      <c r="H45" s="4"/>
      <c r="I45" s="4" t="s">
        <v>457</v>
      </c>
      <c r="J45" s="4" t="s">
        <v>77</v>
      </c>
      <c r="K45" s="13">
        <v>25548</v>
      </c>
      <c r="L45" s="4" t="s">
        <v>256</v>
      </c>
      <c r="M45" s="4" t="s">
        <v>118</v>
      </c>
      <c r="N45" s="4" t="s">
        <v>257</v>
      </c>
      <c r="O45" s="4" t="s">
        <v>118</v>
      </c>
      <c r="P45" s="4" t="s">
        <v>258</v>
      </c>
      <c r="Q45" s="4" t="s">
        <v>259</v>
      </c>
      <c r="R45" s="4" t="s">
        <v>260</v>
      </c>
      <c r="S45" s="4" t="s">
        <v>261</v>
      </c>
      <c r="T45" s="4" t="s">
        <v>118</v>
      </c>
      <c r="U45" s="4" t="s">
        <v>262</v>
      </c>
      <c r="V45" s="4" t="s">
        <v>263</v>
      </c>
      <c r="W45" s="4" t="s">
        <v>264</v>
      </c>
      <c r="X45" s="4" t="s">
        <v>265</v>
      </c>
      <c r="Y45" s="2"/>
      <c r="Z45" s="4"/>
      <c r="AB45" s="2"/>
      <c r="AC45" s="2"/>
      <c r="AD45" s="2">
        <f t="shared" si="5"/>
        <v>8417</v>
      </c>
      <c r="AE45" s="2">
        <f t="shared" si="5"/>
        <v>8417</v>
      </c>
      <c r="AF45" s="2">
        <f t="shared" si="5"/>
        <v>8417</v>
      </c>
      <c r="AG45" s="2">
        <f t="shared" si="5"/>
        <v>8417</v>
      </c>
      <c r="AH45" s="2">
        <f t="shared" si="5"/>
        <v>8310</v>
      </c>
    </row>
    <row r="46" spans="1:34" ht="12.75">
      <c r="A46">
        <v>8466</v>
      </c>
      <c r="B46">
        <v>8456</v>
      </c>
      <c r="C46" s="4"/>
      <c r="D46" s="4"/>
      <c r="E46" s="2" t="s">
        <v>266</v>
      </c>
      <c r="F46" s="2" t="s">
        <v>178</v>
      </c>
      <c r="G46" s="5" t="s">
        <v>2</v>
      </c>
      <c r="H46" s="4"/>
      <c r="I46" s="4" t="s">
        <v>443</v>
      </c>
      <c r="J46" s="4" t="s">
        <v>267</v>
      </c>
      <c r="K46" s="13">
        <v>26550</v>
      </c>
      <c r="L46" s="4" t="s">
        <v>268</v>
      </c>
      <c r="M46" s="4" t="s">
        <v>269</v>
      </c>
      <c r="N46" s="4" t="s">
        <v>270</v>
      </c>
      <c r="O46" s="4" t="s">
        <v>280</v>
      </c>
      <c r="P46" s="4" t="s">
        <v>271</v>
      </c>
      <c r="Q46" s="4" t="s">
        <v>272</v>
      </c>
      <c r="R46" s="4" t="s">
        <v>273</v>
      </c>
      <c r="S46" s="4" t="s">
        <v>274</v>
      </c>
      <c r="T46" s="4" t="s">
        <v>275</v>
      </c>
      <c r="U46" s="4" t="s">
        <v>276</v>
      </c>
      <c r="V46" s="4" t="s">
        <v>277</v>
      </c>
      <c r="W46" s="4" t="s">
        <v>278</v>
      </c>
      <c r="X46" s="4" t="s">
        <v>279</v>
      </c>
      <c r="Y46" s="2"/>
      <c r="Z46" s="4"/>
      <c r="AB46" s="2"/>
      <c r="AC46" s="2"/>
      <c r="AD46" s="2"/>
      <c r="AE46" s="2">
        <f t="shared" si="5"/>
        <v>8454</v>
      </c>
      <c r="AF46" s="2">
        <f t="shared" si="5"/>
        <v>8456</v>
      </c>
      <c r="AG46" s="2">
        <f t="shared" si="5"/>
        <v>8456</v>
      </c>
      <c r="AH46" s="2">
        <f t="shared" si="5"/>
        <v>8466</v>
      </c>
    </row>
    <row r="47" spans="1:34" ht="12.75">
      <c r="A47">
        <v>8429</v>
      </c>
      <c r="B47">
        <v>8524</v>
      </c>
      <c r="C47" s="4"/>
      <c r="D47" s="4"/>
      <c r="E47" s="2" t="s">
        <v>281</v>
      </c>
      <c r="F47" s="2" t="s">
        <v>76</v>
      </c>
      <c r="G47" s="5" t="s">
        <v>2</v>
      </c>
      <c r="H47" s="4"/>
      <c r="I47" s="4" t="s">
        <v>456</v>
      </c>
      <c r="J47" s="4" t="s">
        <v>203</v>
      </c>
      <c r="K47" s="13">
        <v>27616</v>
      </c>
      <c r="L47" s="4" t="s">
        <v>121</v>
      </c>
      <c r="M47" s="4" t="s">
        <v>118</v>
      </c>
      <c r="N47" s="4" t="s">
        <v>189</v>
      </c>
      <c r="O47" s="4" t="s">
        <v>118</v>
      </c>
      <c r="P47" s="4" t="s">
        <v>282</v>
      </c>
      <c r="Q47" s="4" t="s">
        <v>283</v>
      </c>
      <c r="R47" s="4" t="s">
        <v>284</v>
      </c>
      <c r="S47" s="4" t="s">
        <v>153</v>
      </c>
      <c r="T47" s="4" t="s">
        <v>118</v>
      </c>
      <c r="U47" s="4" t="s">
        <v>285</v>
      </c>
      <c r="V47" s="4" t="s">
        <v>286</v>
      </c>
      <c r="W47" s="4" t="s">
        <v>287</v>
      </c>
      <c r="X47" s="4" t="s">
        <v>288</v>
      </c>
      <c r="Y47" s="2"/>
      <c r="Z47" s="4"/>
      <c r="AB47" s="2"/>
      <c r="AC47" s="2"/>
      <c r="AD47" s="2"/>
      <c r="AE47" s="2">
        <f t="shared" si="5"/>
        <v>8524</v>
      </c>
      <c r="AF47" s="2">
        <f t="shared" si="5"/>
        <v>8524</v>
      </c>
      <c r="AG47" s="2">
        <f t="shared" si="5"/>
        <v>8524</v>
      </c>
      <c r="AH47" s="2">
        <f t="shared" si="5"/>
        <v>8429</v>
      </c>
    </row>
    <row r="48" spans="1:35" ht="12.75">
      <c r="A48">
        <v>8460</v>
      </c>
      <c r="B48">
        <v>8444</v>
      </c>
      <c r="C48" s="4" t="s">
        <v>24</v>
      </c>
      <c r="D48" s="4"/>
      <c r="E48" s="2" t="s">
        <v>281</v>
      </c>
      <c r="F48" s="2" t="s">
        <v>76</v>
      </c>
      <c r="G48" s="5" t="s">
        <v>2</v>
      </c>
      <c r="H48" s="4"/>
      <c r="I48" s="4" t="s">
        <v>474</v>
      </c>
      <c r="J48" s="4" t="s">
        <v>203</v>
      </c>
      <c r="K48" s="13">
        <v>27936</v>
      </c>
      <c r="L48" s="4" t="s">
        <v>289</v>
      </c>
      <c r="M48" s="4" t="s">
        <v>290</v>
      </c>
      <c r="N48" s="4" t="s">
        <v>291</v>
      </c>
      <c r="O48" s="4" t="s">
        <v>292</v>
      </c>
      <c r="P48" s="4" t="s">
        <v>293</v>
      </c>
      <c r="Q48" s="4" t="s">
        <v>294</v>
      </c>
      <c r="R48" s="4" t="s">
        <v>295</v>
      </c>
      <c r="S48" s="4" t="s">
        <v>296</v>
      </c>
      <c r="T48" s="4" t="s">
        <v>118</v>
      </c>
      <c r="U48" s="4" t="s">
        <v>302</v>
      </c>
      <c r="V48" s="4" t="s">
        <v>298</v>
      </c>
      <c r="W48" s="4" t="s">
        <v>306</v>
      </c>
      <c r="X48" s="4" t="s">
        <v>300</v>
      </c>
      <c r="Y48" s="2"/>
      <c r="Z48" s="4"/>
      <c r="AB48" s="2"/>
      <c r="AC48" s="2"/>
      <c r="AD48" s="2"/>
      <c r="AE48" s="2">
        <f t="shared" si="5"/>
        <v>8444</v>
      </c>
      <c r="AF48" s="2">
        <f t="shared" si="5"/>
        <v>8447</v>
      </c>
      <c r="AG48" s="2">
        <f t="shared" si="5"/>
        <v>8447</v>
      </c>
      <c r="AH48" s="2">
        <f t="shared" si="5"/>
        <v>8460</v>
      </c>
      <c r="AI48" t="s">
        <v>812</v>
      </c>
    </row>
    <row r="49" spans="1:35" ht="12.75">
      <c r="A49">
        <v>8456</v>
      </c>
      <c r="B49">
        <v>8538</v>
      </c>
      <c r="C49" s="4" t="s">
        <v>468</v>
      </c>
      <c r="D49" s="4"/>
      <c r="E49" s="2" t="s">
        <v>281</v>
      </c>
      <c r="F49" s="2" t="s">
        <v>76</v>
      </c>
      <c r="G49" s="5" t="s">
        <v>811</v>
      </c>
      <c r="H49" s="4"/>
      <c r="I49" s="4" t="s">
        <v>474</v>
      </c>
      <c r="J49" s="4" t="s">
        <v>203</v>
      </c>
      <c r="K49" s="13">
        <v>27937</v>
      </c>
      <c r="L49" s="4" t="s">
        <v>121</v>
      </c>
      <c r="M49" s="4" t="s">
        <v>290</v>
      </c>
      <c r="N49" s="4" t="s">
        <v>303</v>
      </c>
      <c r="O49" s="4"/>
      <c r="P49" s="4" t="s">
        <v>293</v>
      </c>
      <c r="Q49" s="4" t="s">
        <v>294</v>
      </c>
      <c r="R49" s="4" t="s">
        <v>207</v>
      </c>
      <c r="S49" s="4" t="s">
        <v>261</v>
      </c>
      <c r="T49" s="4" t="s">
        <v>118</v>
      </c>
      <c r="U49" s="4" t="s">
        <v>297</v>
      </c>
      <c r="V49" s="4" t="s">
        <v>298</v>
      </c>
      <c r="W49" s="4" t="s">
        <v>299</v>
      </c>
      <c r="X49" s="4" t="s">
        <v>301</v>
      </c>
      <c r="Y49" s="2"/>
      <c r="Z49" s="4"/>
      <c r="AB49" s="2"/>
      <c r="AC49" s="2"/>
      <c r="AD49" s="2"/>
      <c r="AE49" s="2">
        <f aca="true" t="shared" si="6" ref="AE49:AH62">MDecScore(AE$1,$L49,$N49,$P49:$S49,$U49:$X49)</f>
        <v>8538</v>
      </c>
      <c r="AF49" s="2">
        <f t="shared" si="6"/>
        <v>8538</v>
      </c>
      <c r="AG49" s="2">
        <f t="shared" si="6"/>
        <v>8538</v>
      </c>
      <c r="AH49" s="2">
        <f t="shared" si="6"/>
        <v>8456</v>
      </c>
      <c r="AI49" t="s">
        <v>706</v>
      </c>
    </row>
    <row r="50" spans="1:35" ht="12.75">
      <c r="A50">
        <v>8634</v>
      </c>
      <c r="B50">
        <v>8617</v>
      </c>
      <c r="C50" s="4"/>
      <c r="D50" s="4"/>
      <c r="E50" s="2" t="s">
        <v>281</v>
      </c>
      <c r="F50" s="2" t="s">
        <v>76</v>
      </c>
      <c r="G50" s="5" t="s">
        <v>2</v>
      </c>
      <c r="H50" s="4"/>
      <c r="I50" s="4" t="s">
        <v>443</v>
      </c>
      <c r="J50" s="4" t="s">
        <v>447</v>
      </c>
      <c r="K50" s="13">
        <v>27971</v>
      </c>
      <c r="L50" s="4" t="s">
        <v>448</v>
      </c>
      <c r="M50" s="4" t="s">
        <v>118</v>
      </c>
      <c r="N50" s="4" t="s">
        <v>449</v>
      </c>
      <c r="O50" s="4" t="s">
        <v>118</v>
      </c>
      <c r="P50" s="4" t="s">
        <v>450</v>
      </c>
      <c r="Q50" s="4" t="s">
        <v>356</v>
      </c>
      <c r="R50" s="4" t="s">
        <v>451</v>
      </c>
      <c r="S50" s="4" t="s">
        <v>452</v>
      </c>
      <c r="T50" s="4" t="s">
        <v>118</v>
      </c>
      <c r="U50" s="4" t="s">
        <v>453</v>
      </c>
      <c r="V50" s="4" t="s">
        <v>426</v>
      </c>
      <c r="W50" s="4" t="s">
        <v>454</v>
      </c>
      <c r="X50" s="4" t="s">
        <v>455</v>
      </c>
      <c r="Y50" s="2"/>
      <c r="Z50" s="4"/>
      <c r="AB50" s="2"/>
      <c r="AC50" s="2"/>
      <c r="AD50" s="2"/>
      <c r="AE50" s="2">
        <f t="shared" si="6"/>
        <v>8613</v>
      </c>
      <c r="AF50" s="2">
        <f t="shared" si="6"/>
        <v>8617</v>
      </c>
      <c r="AG50" s="2">
        <f t="shared" si="6"/>
        <v>8617</v>
      </c>
      <c r="AH50" s="2">
        <f t="shared" si="6"/>
        <v>8634</v>
      </c>
      <c r="AI50" t="s">
        <v>813</v>
      </c>
    </row>
    <row r="51" spans="1:34" ht="12.75">
      <c r="A51">
        <v>8648</v>
      </c>
      <c r="B51">
        <v>8622</v>
      </c>
      <c r="C51" s="4"/>
      <c r="D51" s="4"/>
      <c r="E51" s="2" t="s">
        <v>469</v>
      </c>
      <c r="F51" s="2" t="s">
        <v>307</v>
      </c>
      <c r="G51" s="5" t="s">
        <v>2</v>
      </c>
      <c r="H51" s="4"/>
      <c r="I51" s="4"/>
      <c r="J51" s="4" t="s">
        <v>308</v>
      </c>
      <c r="K51" s="13">
        <v>29359</v>
      </c>
      <c r="L51" s="4" t="s">
        <v>309</v>
      </c>
      <c r="M51" s="4" t="s">
        <v>310</v>
      </c>
      <c r="N51" s="4" t="s">
        <v>311</v>
      </c>
      <c r="O51" s="4" t="s">
        <v>312</v>
      </c>
      <c r="P51" s="4" t="s">
        <v>123</v>
      </c>
      <c r="Q51" s="4" t="s">
        <v>313</v>
      </c>
      <c r="R51" s="4" t="s">
        <v>314</v>
      </c>
      <c r="S51" s="4" t="s">
        <v>315</v>
      </c>
      <c r="T51" s="4" t="s">
        <v>316</v>
      </c>
      <c r="U51" s="4" t="s">
        <v>317</v>
      </c>
      <c r="V51" s="4" t="s">
        <v>318</v>
      </c>
      <c r="W51" s="4" t="s">
        <v>319</v>
      </c>
      <c r="X51" s="4" t="s">
        <v>320</v>
      </c>
      <c r="Y51" s="2"/>
      <c r="Z51" s="4"/>
      <c r="AB51" s="2"/>
      <c r="AC51" s="2"/>
      <c r="AD51" s="2"/>
      <c r="AE51" s="2"/>
      <c r="AF51" s="2">
        <f t="shared" si="6"/>
        <v>8622</v>
      </c>
      <c r="AG51" s="2">
        <f t="shared" si="6"/>
        <v>8622</v>
      </c>
      <c r="AH51" s="2">
        <f t="shared" si="6"/>
        <v>8648</v>
      </c>
    </row>
    <row r="52" spans="1:34" ht="12.75">
      <c r="A52">
        <v>8667</v>
      </c>
      <c r="B52">
        <v>8649</v>
      </c>
      <c r="C52" s="4" t="s">
        <v>468</v>
      </c>
      <c r="D52" s="4"/>
      <c r="E52" s="2" t="s">
        <v>321</v>
      </c>
      <c r="F52" s="2" t="s">
        <v>247</v>
      </c>
      <c r="G52" s="5" t="s">
        <v>2</v>
      </c>
      <c r="H52" s="4"/>
      <c r="I52" s="4" t="s">
        <v>446</v>
      </c>
      <c r="J52" s="4" t="s">
        <v>322</v>
      </c>
      <c r="K52" s="13">
        <v>29386</v>
      </c>
      <c r="L52" s="4" t="s">
        <v>323</v>
      </c>
      <c r="M52" s="4" t="s">
        <v>324</v>
      </c>
      <c r="N52" s="4" t="s">
        <v>325</v>
      </c>
      <c r="O52" s="4" t="s">
        <v>118</v>
      </c>
      <c r="P52" s="4" t="s">
        <v>326</v>
      </c>
      <c r="Q52" s="4" t="s">
        <v>294</v>
      </c>
      <c r="R52" s="4" t="s">
        <v>314</v>
      </c>
      <c r="S52" s="4" t="s">
        <v>327</v>
      </c>
      <c r="T52" s="4" t="s">
        <v>118</v>
      </c>
      <c r="U52" s="4" t="s">
        <v>328</v>
      </c>
      <c r="V52" s="4" t="s">
        <v>298</v>
      </c>
      <c r="W52" s="4" t="s">
        <v>329</v>
      </c>
      <c r="X52" s="4" t="s">
        <v>330</v>
      </c>
      <c r="Y52" s="2"/>
      <c r="Z52" s="4"/>
      <c r="AB52" s="2"/>
      <c r="AC52" s="2"/>
      <c r="AD52" s="2"/>
      <c r="AE52" s="2"/>
      <c r="AF52" s="2">
        <f t="shared" si="6"/>
        <v>8649</v>
      </c>
      <c r="AG52" s="2">
        <f t="shared" si="6"/>
        <v>8649</v>
      </c>
      <c r="AH52" s="2">
        <f t="shared" si="6"/>
        <v>8667</v>
      </c>
    </row>
    <row r="53" spans="1:34" ht="12.75">
      <c r="A53">
        <v>8730</v>
      </c>
      <c r="B53">
        <v>8704</v>
      </c>
      <c r="C53" s="4"/>
      <c r="D53" s="4"/>
      <c r="E53" s="2" t="s">
        <v>469</v>
      </c>
      <c r="F53" s="2" t="s">
        <v>307</v>
      </c>
      <c r="G53" s="5" t="s">
        <v>2</v>
      </c>
      <c r="H53" s="4"/>
      <c r="I53" s="4"/>
      <c r="J53" s="4" t="s">
        <v>308</v>
      </c>
      <c r="K53" s="13">
        <v>30094</v>
      </c>
      <c r="L53" s="4" t="s">
        <v>331</v>
      </c>
      <c r="M53" s="4" t="s">
        <v>332</v>
      </c>
      <c r="N53" s="4" t="s">
        <v>333</v>
      </c>
      <c r="O53" s="4" t="s">
        <v>312</v>
      </c>
      <c r="P53" s="4" t="s">
        <v>107</v>
      </c>
      <c r="Q53" s="4" t="s">
        <v>334</v>
      </c>
      <c r="R53" s="4" t="s">
        <v>335</v>
      </c>
      <c r="S53" s="4" t="s">
        <v>274</v>
      </c>
      <c r="T53" s="4" t="s">
        <v>336</v>
      </c>
      <c r="U53" s="4" t="s">
        <v>337</v>
      </c>
      <c r="V53" s="4" t="s">
        <v>318</v>
      </c>
      <c r="W53" s="4" t="s">
        <v>338</v>
      </c>
      <c r="X53" s="4" t="s">
        <v>339</v>
      </c>
      <c r="Y53" s="2"/>
      <c r="Z53" s="4"/>
      <c r="AB53" s="2"/>
      <c r="AC53" s="2"/>
      <c r="AD53" s="2"/>
      <c r="AE53" s="2"/>
      <c r="AF53" s="2">
        <f t="shared" si="6"/>
        <v>8704</v>
      </c>
      <c r="AG53" s="2">
        <f t="shared" si="6"/>
        <v>8704</v>
      </c>
      <c r="AH53" s="2">
        <f t="shared" si="6"/>
        <v>8730</v>
      </c>
    </row>
    <row r="54" spans="1:34" ht="12.75">
      <c r="A54">
        <v>8741</v>
      </c>
      <c r="B54">
        <v>8723</v>
      </c>
      <c r="C54" s="4" t="s">
        <v>468</v>
      </c>
      <c r="D54" s="4"/>
      <c r="E54" s="2" t="s">
        <v>340</v>
      </c>
      <c r="F54" s="2" t="s">
        <v>247</v>
      </c>
      <c r="G54" s="5" t="s">
        <v>2</v>
      </c>
      <c r="H54" s="4"/>
      <c r="I54" s="4" t="s">
        <v>446</v>
      </c>
      <c r="J54" s="4" t="s">
        <v>341</v>
      </c>
      <c r="K54" s="13">
        <v>30178</v>
      </c>
      <c r="L54" s="4" t="s">
        <v>342</v>
      </c>
      <c r="M54" s="4" t="s">
        <v>351</v>
      </c>
      <c r="N54" s="4" t="s">
        <v>343</v>
      </c>
      <c r="O54" s="4" t="s">
        <v>118</v>
      </c>
      <c r="P54" s="4" t="s">
        <v>344</v>
      </c>
      <c r="Q54" s="4" t="s">
        <v>345</v>
      </c>
      <c r="R54" s="4" t="s">
        <v>346</v>
      </c>
      <c r="S54" s="4" t="s">
        <v>347</v>
      </c>
      <c r="T54" s="4" t="s">
        <v>118</v>
      </c>
      <c r="U54" s="4" t="s">
        <v>348</v>
      </c>
      <c r="V54" s="4" t="s">
        <v>298</v>
      </c>
      <c r="W54" s="4" t="s">
        <v>349</v>
      </c>
      <c r="X54" s="4" t="s">
        <v>350</v>
      </c>
      <c r="Y54" s="2"/>
      <c r="Z54" s="4"/>
      <c r="AB54" s="2"/>
      <c r="AC54" s="2"/>
      <c r="AD54" s="2"/>
      <c r="AE54" s="2"/>
      <c r="AF54" s="2">
        <f t="shared" si="6"/>
        <v>8723</v>
      </c>
      <c r="AG54" s="2">
        <f t="shared" si="6"/>
        <v>8723</v>
      </c>
      <c r="AH54" s="2">
        <f t="shared" si="6"/>
        <v>8741</v>
      </c>
    </row>
    <row r="55" spans="1:34" ht="12.75">
      <c r="A55">
        <v>8774</v>
      </c>
      <c r="B55">
        <v>8743</v>
      </c>
      <c r="C55" s="4"/>
      <c r="D55" s="4"/>
      <c r="E55" s="2" t="s">
        <v>469</v>
      </c>
      <c r="F55" s="2" t="s">
        <v>307</v>
      </c>
      <c r="G55" s="5" t="s">
        <v>2</v>
      </c>
      <c r="H55" s="4"/>
      <c r="I55" s="4" t="s">
        <v>445</v>
      </c>
      <c r="J55" s="4" t="s">
        <v>352</v>
      </c>
      <c r="K55" s="13">
        <v>30202</v>
      </c>
      <c r="L55" s="4" t="s">
        <v>353</v>
      </c>
      <c r="M55" s="4" t="s">
        <v>280</v>
      </c>
      <c r="N55" s="4" t="s">
        <v>325</v>
      </c>
      <c r="O55" s="4" t="s">
        <v>354</v>
      </c>
      <c r="P55" s="4" t="s">
        <v>355</v>
      </c>
      <c r="Q55" s="4" t="s">
        <v>356</v>
      </c>
      <c r="R55" s="4" t="s">
        <v>357</v>
      </c>
      <c r="S55" s="4" t="s">
        <v>358</v>
      </c>
      <c r="T55" s="4" t="s">
        <v>359</v>
      </c>
      <c r="U55" s="4" t="s">
        <v>360</v>
      </c>
      <c r="V55" s="4" t="s">
        <v>361</v>
      </c>
      <c r="W55" s="4" t="s">
        <v>362</v>
      </c>
      <c r="X55" s="4" t="s">
        <v>363</v>
      </c>
      <c r="Y55" s="2"/>
      <c r="Z55" s="4"/>
      <c r="AB55" s="2"/>
      <c r="AC55" s="2"/>
      <c r="AD55" s="2"/>
      <c r="AE55" s="2"/>
      <c r="AF55" s="2">
        <f t="shared" si="6"/>
        <v>8743</v>
      </c>
      <c r="AG55" s="2">
        <f t="shared" si="6"/>
        <v>8743</v>
      </c>
      <c r="AH55" s="2">
        <f t="shared" si="6"/>
        <v>8774</v>
      </c>
    </row>
    <row r="56" spans="1:34" ht="12.75">
      <c r="A56">
        <v>8825</v>
      </c>
      <c r="B56">
        <v>8779</v>
      </c>
      <c r="C56" s="4"/>
      <c r="D56" s="4"/>
      <c r="E56" s="2" t="s">
        <v>340</v>
      </c>
      <c r="F56" s="2" t="s">
        <v>247</v>
      </c>
      <c r="G56" s="5" t="s">
        <v>2</v>
      </c>
      <c r="H56" s="4"/>
      <c r="I56" s="4"/>
      <c r="J56" s="4" t="s">
        <v>322</v>
      </c>
      <c r="K56" s="13">
        <v>30472</v>
      </c>
      <c r="L56" s="4" t="s">
        <v>364</v>
      </c>
      <c r="M56" s="4" t="s">
        <v>429</v>
      </c>
      <c r="N56" s="4" t="s">
        <v>365</v>
      </c>
      <c r="O56" s="4" t="s">
        <v>118</v>
      </c>
      <c r="P56" s="4" t="s">
        <v>366</v>
      </c>
      <c r="Q56" s="4" t="s">
        <v>345</v>
      </c>
      <c r="R56" s="4" t="s">
        <v>367</v>
      </c>
      <c r="S56" s="4" t="s">
        <v>132</v>
      </c>
      <c r="T56" s="4" t="s">
        <v>118</v>
      </c>
      <c r="U56" s="4" t="s">
        <v>368</v>
      </c>
      <c r="V56" s="4" t="s">
        <v>286</v>
      </c>
      <c r="W56" s="4" t="s">
        <v>369</v>
      </c>
      <c r="X56" s="4" t="s">
        <v>370</v>
      </c>
      <c r="Y56" s="2"/>
      <c r="Z56" s="4"/>
      <c r="AB56" s="2"/>
      <c r="AC56" s="2"/>
      <c r="AD56" s="2"/>
      <c r="AE56" s="2"/>
      <c r="AF56" s="2"/>
      <c r="AG56" s="2">
        <f t="shared" si="6"/>
        <v>8779</v>
      </c>
      <c r="AH56" s="2">
        <f t="shared" si="6"/>
        <v>8825</v>
      </c>
    </row>
    <row r="57" spans="1:34" ht="12.75">
      <c r="A57">
        <v>8832</v>
      </c>
      <c r="B57">
        <v>8798</v>
      </c>
      <c r="C57" s="4"/>
      <c r="D57" s="4"/>
      <c r="E57" s="2" t="s">
        <v>340</v>
      </c>
      <c r="F57" s="2" t="s">
        <v>247</v>
      </c>
      <c r="G57" s="5" t="s">
        <v>2</v>
      </c>
      <c r="H57" s="4"/>
      <c r="I57" s="4" t="s">
        <v>444</v>
      </c>
      <c r="J57" s="4" t="s">
        <v>371</v>
      </c>
      <c r="K57" s="13">
        <v>30842</v>
      </c>
      <c r="L57" s="4" t="s">
        <v>372</v>
      </c>
      <c r="M57" s="4" t="s">
        <v>373</v>
      </c>
      <c r="N57" s="4" t="s">
        <v>257</v>
      </c>
      <c r="O57" s="4" t="s">
        <v>374</v>
      </c>
      <c r="P57" s="4" t="s">
        <v>375</v>
      </c>
      <c r="Q57" s="4" t="s">
        <v>376</v>
      </c>
      <c r="R57" s="4" t="s">
        <v>377</v>
      </c>
      <c r="S57" s="4" t="s">
        <v>378</v>
      </c>
      <c r="T57" s="4" t="s">
        <v>379</v>
      </c>
      <c r="U57" s="4" t="s">
        <v>380</v>
      </c>
      <c r="V57" s="4" t="s">
        <v>318</v>
      </c>
      <c r="W57" s="4" t="s">
        <v>381</v>
      </c>
      <c r="X57" s="4" t="s">
        <v>382</v>
      </c>
      <c r="Y57" s="2"/>
      <c r="Z57" s="4"/>
      <c r="AB57" s="2"/>
      <c r="AC57" s="2"/>
      <c r="AD57" s="2"/>
      <c r="AE57" s="2"/>
      <c r="AF57" s="2"/>
      <c r="AG57" s="2">
        <f t="shared" si="6"/>
        <v>8798</v>
      </c>
      <c r="AH57" s="2">
        <f t="shared" si="6"/>
        <v>8832</v>
      </c>
    </row>
    <row r="58" spans="1:34" ht="12.75">
      <c r="A58">
        <v>8847</v>
      </c>
      <c r="B58">
        <v>8798</v>
      </c>
      <c r="C58" s="4"/>
      <c r="D58" s="4"/>
      <c r="E58" s="2" t="s">
        <v>469</v>
      </c>
      <c r="F58" s="2" t="s">
        <v>307</v>
      </c>
      <c r="G58" s="5" t="s">
        <v>2</v>
      </c>
      <c r="H58" s="4"/>
      <c r="I58" s="4" t="s">
        <v>443</v>
      </c>
      <c r="J58" s="4" t="s">
        <v>77</v>
      </c>
      <c r="K58" s="13">
        <v>30903</v>
      </c>
      <c r="L58" s="4" t="s">
        <v>383</v>
      </c>
      <c r="M58" s="4" t="s">
        <v>384</v>
      </c>
      <c r="N58" s="4" t="s">
        <v>385</v>
      </c>
      <c r="O58" s="4" t="s">
        <v>275</v>
      </c>
      <c r="P58" s="4" t="s">
        <v>386</v>
      </c>
      <c r="Q58" s="4" t="s">
        <v>356</v>
      </c>
      <c r="R58" s="4" t="s">
        <v>387</v>
      </c>
      <c r="S58" s="4" t="s">
        <v>388</v>
      </c>
      <c r="T58" s="4" t="s">
        <v>389</v>
      </c>
      <c r="U58" s="4" t="s">
        <v>390</v>
      </c>
      <c r="V58" s="4" t="s">
        <v>361</v>
      </c>
      <c r="W58" s="4" t="s">
        <v>391</v>
      </c>
      <c r="X58" s="4" t="s">
        <v>392</v>
      </c>
      <c r="Y58" s="2"/>
      <c r="Z58" s="4"/>
      <c r="AB58" s="2"/>
      <c r="AC58" s="2"/>
      <c r="AD58" s="2"/>
      <c r="AE58" s="2"/>
      <c r="AF58" s="2"/>
      <c r="AG58" s="2">
        <f t="shared" si="6"/>
        <v>8798</v>
      </c>
      <c r="AH58" s="2">
        <f t="shared" si="6"/>
        <v>8847</v>
      </c>
    </row>
    <row r="59" spans="1:34" ht="12.75">
      <c r="A59">
        <v>8891</v>
      </c>
      <c r="B59">
        <v>8891</v>
      </c>
      <c r="C59" s="4"/>
      <c r="D59" s="4"/>
      <c r="E59" s="2" t="s">
        <v>393</v>
      </c>
      <c r="F59" s="2" t="s">
        <v>76</v>
      </c>
      <c r="G59" s="5" t="s">
        <v>2</v>
      </c>
      <c r="H59" s="4"/>
      <c r="I59" s="4"/>
      <c r="J59" s="4" t="s">
        <v>394</v>
      </c>
      <c r="K59" s="13">
        <v>33852</v>
      </c>
      <c r="L59" s="4" t="s">
        <v>395</v>
      </c>
      <c r="M59" s="4" t="s">
        <v>396</v>
      </c>
      <c r="N59" s="4" t="s">
        <v>397</v>
      </c>
      <c r="O59" s="4" t="s">
        <v>312</v>
      </c>
      <c r="P59" s="4" t="s">
        <v>398</v>
      </c>
      <c r="Q59" s="4" t="s">
        <v>376</v>
      </c>
      <c r="R59" s="4" t="s">
        <v>399</v>
      </c>
      <c r="S59" s="4" t="s">
        <v>400</v>
      </c>
      <c r="T59" s="4" t="s">
        <v>401</v>
      </c>
      <c r="U59" s="4" t="s">
        <v>402</v>
      </c>
      <c r="V59" s="4" t="s">
        <v>361</v>
      </c>
      <c r="W59" s="4" t="s">
        <v>403</v>
      </c>
      <c r="X59" s="4" t="s">
        <v>404</v>
      </c>
      <c r="Y59" s="2"/>
      <c r="Z59" s="4"/>
      <c r="AB59" s="2"/>
      <c r="AC59" s="2"/>
      <c r="AD59" s="2"/>
      <c r="AE59" s="2"/>
      <c r="AF59" s="2"/>
      <c r="AG59" s="2"/>
      <c r="AH59" s="2">
        <f t="shared" si="6"/>
        <v>8891</v>
      </c>
    </row>
    <row r="60" spans="1:34" ht="12.75">
      <c r="A60">
        <v>8994</v>
      </c>
      <c r="B60">
        <v>8994</v>
      </c>
      <c r="C60" s="4"/>
      <c r="D60" s="4"/>
      <c r="E60" s="2" t="s">
        <v>405</v>
      </c>
      <c r="F60" s="2" t="s">
        <v>406</v>
      </c>
      <c r="G60" s="5" t="s">
        <v>2</v>
      </c>
      <c r="H60" s="4"/>
      <c r="I60" s="4" t="s">
        <v>442</v>
      </c>
      <c r="J60" s="4" t="s">
        <v>407</v>
      </c>
      <c r="K60" s="13">
        <v>36345</v>
      </c>
      <c r="L60" s="4" t="s">
        <v>408</v>
      </c>
      <c r="M60" s="4" t="s">
        <v>316</v>
      </c>
      <c r="N60" s="4" t="s">
        <v>409</v>
      </c>
      <c r="O60" s="4" t="s">
        <v>410</v>
      </c>
      <c r="P60" s="4" t="s">
        <v>411</v>
      </c>
      <c r="Q60" s="4" t="s">
        <v>412</v>
      </c>
      <c r="R60" s="4" t="s">
        <v>413</v>
      </c>
      <c r="S60" s="4" t="s">
        <v>414</v>
      </c>
      <c r="T60" s="4" t="s">
        <v>269</v>
      </c>
      <c r="U60" s="4" t="s">
        <v>415</v>
      </c>
      <c r="V60" s="4" t="s">
        <v>318</v>
      </c>
      <c r="W60" s="4" t="s">
        <v>416</v>
      </c>
      <c r="X60" s="4" t="s">
        <v>417</v>
      </c>
      <c r="Y60" s="2"/>
      <c r="Z60" s="4"/>
      <c r="AB60" s="2"/>
      <c r="AC60" s="2"/>
      <c r="AD60" s="2"/>
      <c r="AE60" s="2"/>
      <c r="AF60" s="2"/>
      <c r="AG60" s="2"/>
      <c r="AH60" s="2">
        <f t="shared" si="6"/>
        <v>8994</v>
      </c>
    </row>
    <row r="61" spans="1:34" ht="12.75">
      <c r="A61">
        <v>9026</v>
      </c>
      <c r="B61">
        <v>9026</v>
      </c>
      <c r="C61" s="4"/>
      <c r="D61" s="4"/>
      <c r="E61" s="2" t="s">
        <v>418</v>
      </c>
      <c r="F61" s="2" t="s">
        <v>406</v>
      </c>
      <c r="G61" s="5" t="s">
        <v>2</v>
      </c>
      <c r="H61" s="4"/>
      <c r="I61" s="4"/>
      <c r="J61" s="4" t="s">
        <v>308</v>
      </c>
      <c r="K61" s="13">
        <v>37038</v>
      </c>
      <c r="L61" s="4" t="s">
        <v>419</v>
      </c>
      <c r="M61" s="4" t="s">
        <v>269</v>
      </c>
      <c r="N61" s="4" t="s">
        <v>420</v>
      </c>
      <c r="O61" s="4" t="s">
        <v>421</v>
      </c>
      <c r="P61" s="4" t="s">
        <v>422</v>
      </c>
      <c r="Q61" s="4" t="s">
        <v>272</v>
      </c>
      <c r="R61" s="4" t="s">
        <v>423</v>
      </c>
      <c r="S61" s="4" t="s">
        <v>327</v>
      </c>
      <c r="T61" s="4" t="s">
        <v>424</v>
      </c>
      <c r="U61" s="4" t="s">
        <v>425</v>
      </c>
      <c r="V61" s="4" t="s">
        <v>426</v>
      </c>
      <c r="W61" s="4" t="s">
        <v>427</v>
      </c>
      <c r="X61" s="4" t="s">
        <v>428</v>
      </c>
      <c r="Y61" s="2"/>
      <c r="Z61" s="4"/>
      <c r="AB61" s="2"/>
      <c r="AC61" s="2"/>
      <c r="AD61" s="2"/>
      <c r="AE61" s="2"/>
      <c r="AF61" s="2"/>
      <c r="AG61" s="2"/>
      <c r="AH61" s="2">
        <f t="shared" si="6"/>
        <v>9026</v>
      </c>
    </row>
    <row r="62" spans="1:34" ht="12.75">
      <c r="A62" s="1">
        <v>9039</v>
      </c>
      <c r="B62" s="1">
        <v>9039</v>
      </c>
      <c r="E62" s="1" t="s">
        <v>430</v>
      </c>
      <c r="F62" s="1" t="s">
        <v>76</v>
      </c>
      <c r="G62" s="11">
        <v>1</v>
      </c>
      <c r="I62" s="1" t="s">
        <v>441</v>
      </c>
      <c r="J62" s="1" t="s">
        <v>203</v>
      </c>
      <c r="K62" s="12">
        <v>41083</v>
      </c>
      <c r="L62" s="10" t="s">
        <v>431</v>
      </c>
      <c r="M62" s="10" t="s">
        <v>275</v>
      </c>
      <c r="N62" s="10" t="s">
        <v>432</v>
      </c>
      <c r="O62" s="10" t="s">
        <v>354</v>
      </c>
      <c r="P62" s="10" t="s">
        <v>433</v>
      </c>
      <c r="Q62" s="10" t="s">
        <v>434</v>
      </c>
      <c r="R62" s="10" t="s">
        <v>435</v>
      </c>
      <c r="S62" s="10" t="s">
        <v>436</v>
      </c>
      <c r="T62" s="10" t="s">
        <v>336</v>
      </c>
      <c r="U62" s="10" t="s">
        <v>437</v>
      </c>
      <c r="V62" s="10" t="s">
        <v>438</v>
      </c>
      <c r="W62" s="10" t="s">
        <v>439</v>
      </c>
      <c r="X62" s="10" t="s">
        <v>440</v>
      </c>
      <c r="AH62" s="2">
        <f t="shared" si="6"/>
        <v>9039</v>
      </c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H2"/>
  <sheetViews>
    <sheetView zoomScale="80" zoomScaleNormal="80" workbookViewId="0" topLeftCell="A1">
      <pane xSplit="11" ySplit="1" topLeftCell="L2" activePane="bottomRight" state="frozen"/>
      <selection pane="topLeft" activeCell="A1" sqref="A1"/>
      <selection pane="topRight" activeCell="M1" sqref="M1"/>
      <selection pane="bottomLeft" activeCell="A2" sqref="A2"/>
      <selection pane="bottomRight" activeCell="L2" sqref="L2"/>
    </sheetView>
  </sheetViews>
  <sheetFormatPr defaultColWidth="9.140625" defaultRowHeight="12.75"/>
  <cols>
    <col min="1" max="1" width="6.57421875" style="1" bestFit="1" customWidth="1"/>
    <col min="2" max="2" width="10.00390625" style="1" bestFit="1" customWidth="1"/>
    <col min="3" max="3" width="5.28125" style="1" bestFit="1" customWidth="1"/>
    <col min="4" max="4" width="3.7109375" style="1" bestFit="1" customWidth="1"/>
    <col min="5" max="5" width="20.28125" style="1" bestFit="1" customWidth="1"/>
    <col min="6" max="6" width="5.140625" style="1" bestFit="1" customWidth="1"/>
    <col min="7" max="7" width="5.8515625" style="11" bestFit="1" customWidth="1"/>
    <col min="8" max="8" width="6.00390625" style="1" bestFit="1" customWidth="1"/>
    <col min="9" max="9" width="10.8515625" style="1" bestFit="1" customWidth="1"/>
    <col min="10" max="10" width="12.140625" style="1" bestFit="1" customWidth="1"/>
    <col min="11" max="11" width="11.57421875" style="1" bestFit="1" customWidth="1"/>
    <col min="12" max="12" width="9.28125" style="10" bestFit="1" customWidth="1"/>
    <col min="13" max="13" width="8.140625" style="10" bestFit="1" customWidth="1"/>
    <col min="14" max="14" width="7.140625" style="10" bestFit="1" customWidth="1"/>
    <col min="15" max="16" width="6.00390625" style="10" bestFit="1" customWidth="1"/>
    <col min="17" max="17" width="10.00390625" style="10" bestFit="1" customWidth="1"/>
    <col min="18" max="18" width="6.00390625" style="10" bestFit="1" customWidth="1"/>
    <col min="19" max="19" width="5.00390625" style="10" bestFit="1" customWidth="1"/>
    <col min="20" max="20" width="6.00390625" style="10" bestFit="1" customWidth="1"/>
    <col min="21" max="21" width="7.7109375" style="10" bestFit="1" customWidth="1"/>
    <col min="22" max="23" width="7.7109375" style="10" customWidth="1"/>
    <col min="24" max="24" width="4.28125" style="9" bestFit="1" customWidth="1"/>
    <col min="25" max="25" width="9.8515625" style="1" bestFit="1" customWidth="1"/>
    <col min="26" max="26" width="10.8515625" style="9" bestFit="1" customWidth="1"/>
    <col min="27" max="28" width="6.57421875" style="1" bestFit="1" customWidth="1"/>
    <col min="29" max="31" width="5.57421875" style="1" bestFit="1" customWidth="1"/>
    <col min="32" max="33" width="5.57421875" style="1" customWidth="1"/>
    <col min="34" max="34" width="60.57421875" style="1" bestFit="1" customWidth="1"/>
    <col min="35" max="16384" width="9.140625" style="1" customWidth="1"/>
  </cols>
  <sheetData>
    <row r="1" spans="1:34" ht="12.75">
      <c r="A1" s="7" t="s">
        <v>14</v>
      </c>
      <c r="B1" s="7" t="s">
        <v>827</v>
      </c>
      <c r="C1" s="7" t="s">
        <v>15</v>
      </c>
      <c r="D1" s="7" t="s">
        <v>16</v>
      </c>
      <c r="E1" s="8" t="s">
        <v>17</v>
      </c>
      <c r="F1" s="8" t="s">
        <v>18</v>
      </c>
      <c r="G1" s="5" t="s">
        <v>19</v>
      </c>
      <c r="H1" s="7" t="s">
        <v>20</v>
      </c>
      <c r="I1" s="7" t="s">
        <v>21</v>
      </c>
      <c r="J1" s="4" t="s">
        <v>22</v>
      </c>
      <c r="K1" s="13" t="s">
        <v>23</v>
      </c>
      <c r="L1" s="7">
        <v>100</v>
      </c>
      <c r="M1" s="7" t="s">
        <v>25</v>
      </c>
      <c r="N1" s="7" t="s">
        <v>26</v>
      </c>
      <c r="O1" s="7" t="s">
        <v>27</v>
      </c>
      <c r="P1" s="7">
        <v>400</v>
      </c>
      <c r="Q1" s="7" t="s">
        <v>28</v>
      </c>
      <c r="R1" s="7" t="s">
        <v>29</v>
      </c>
      <c r="S1" s="7" t="s">
        <v>30</v>
      </c>
      <c r="T1" s="7" t="s">
        <v>31</v>
      </c>
      <c r="U1" s="7">
        <v>1500</v>
      </c>
      <c r="V1" s="7" t="s">
        <v>969</v>
      </c>
      <c r="W1" s="7" t="s">
        <v>970</v>
      </c>
      <c r="X1" s="8" t="s">
        <v>32</v>
      </c>
      <c r="Y1" s="7" t="s">
        <v>604</v>
      </c>
      <c r="Z1" s="8">
        <v>1920</v>
      </c>
      <c r="AA1" s="6">
        <v>1934</v>
      </c>
      <c r="AB1" s="8">
        <v>1952</v>
      </c>
      <c r="AC1" s="8">
        <v>1962</v>
      </c>
      <c r="AD1" s="2">
        <v>1971</v>
      </c>
      <c r="AE1" s="8">
        <v>1977</v>
      </c>
      <c r="AF1" s="8">
        <v>1982</v>
      </c>
      <c r="AG1" s="8">
        <v>1984</v>
      </c>
      <c r="AH1" t="s">
        <v>470</v>
      </c>
    </row>
    <row r="2" spans="1:33" ht="12.75">
      <c r="A2" s="1">
        <v>9039</v>
      </c>
      <c r="B2" s="1">
        <v>9039</v>
      </c>
      <c r="E2" s="1" t="s">
        <v>430</v>
      </c>
      <c r="F2" s="1" t="s">
        <v>76</v>
      </c>
      <c r="G2" s="11">
        <v>1</v>
      </c>
      <c r="I2" s="1" t="s">
        <v>441</v>
      </c>
      <c r="J2" s="1" t="s">
        <v>203</v>
      </c>
      <c r="K2" s="12">
        <v>41083</v>
      </c>
      <c r="L2" s="10" t="s">
        <v>966</v>
      </c>
      <c r="M2" s="10" t="s">
        <v>967</v>
      </c>
      <c r="N2" s="10" t="s">
        <v>433</v>
      </c>
      <c r="O2" s="10" t="s">
        <v>434</v>
      </c>
      <c r="P2" s="10" t="s">
        <v>435</v>
      </c>
      <c r="Q2" s="10" t="s">
        <v>968</v>
      </c>
      <c r="R2" s="10" t="s">
        <v>437</v>
      </c>
      <c r="S2" s="10" t="s">
        <v>438</v>
      </c>
      <c r="T2" s="10" t="s">
        <v>439</v>
      </c>
      <c r="U2" s="10" t="s">
        <v>440</v>
      </c>
      <c r="V2" s="2">
        <f>MDecScore(1984,$L2:$P2)</f>
        <v>4728</v>
      </c>
      <c r="W2" s="2">
        <f>AG2-V2</f>
        <v>4311</v>
      </c>
      <c r="Y2" s="2">
        <f aca="true" t="shared" si="0" ref="Y2:AF2">MDecScore(Y$1,$L2:$U2)</f>
        <v>11615.99</v>
      </c>
      <c r="Z2" s="2">
        <f t="shared" si="0"/>
        <v>10954.095</v>
      </c>
      <c r="AA2" s="2">
        <f t="shared" si="0"/>
        <v>10414</v>
      </c>
      <c r="AB2" s="2">
        <f t="shared" si="0"/>
        <v>10651</v>
      </c>
      <c r="AC2" s="2">
        <f t="shared" si="0"/>
        <v>8961</v>
      </c>
      <c r="AD2" s="2">
        <f t="shared" si="0"/>
        <v>8987</v>
      </c>
      <c r="AE2" s="2">
        <f t="shared" si="0"/>
        <v>8987</v>
      </c>
      <c r="AF2" s="2">
        <f t="shared" si="0"/>
        <v>8987</v>
      </c>
      <c r="AG2" s="2">
        <f>MDecScore(AG$1,$L2:$U2)</f>
        <v>9039</v>
      </c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37"/>
  <sheetViews>
    <sheetView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Y2" sqref="Y2"/>
    </sheetView>
  </sheetViews>
  <sheetFormatPr defaultColWidth="9.140625" defaultRowHeight="12.75"/>
  <cols>
    <col min="1" max="1" width="6.57421875" style="1" bestFit="1" customWidth="1"/>
    <col min="2" max="2" width="10.421875" style="9" customWidth="1"/>
    <col min="3" max="3" width="5.28125" style="1" bestFit="1" customWidth="1"/>
    <col min="4" max="4" width="3.7109375" style="1" bestFit="1" customWidth="1"/>
    <col min="5" max="5" width="20.28125" style="1" bestFit="1" customWidth="1"/>
    <col min="6" max="6" width="5.140625" style="1" bestFit="1" customWidth="1"/>
    <col min="7" max="7" width="5.8515625" style="11" bestFit="1" customWidth="1"/>
    <col min="8" max="8" width="6.00390625" style="1" bestFit="1" customWidth="1"/>
    <col min="9" max="9" width="10.8515625" style="1" bestFit="1" customWidth="1"/>
    <col min="10" max="10" width="15.140625" style="1" bestFit="1" customWidth="1"/>
    <col min="11" max="11" width="10.8515625" style="1" bestFit="1" customWidth="1"/>
    <col min="12" max="12" width="8.140625" style="10" bestFit="1" customWidth="1"/>
    <col min="13" max="13" width="7.57421875" style="10" customWidth="1"/>
    <col min="14" max="14" width="8.140625" style="10" bestFit="1" customWidth="1"/>
    <col min="15" max="15" width="6.00390625" style="10" bestFit="1" customWidth="1"/>
    <col min="16" max="16" width="6.57421875" style="10" bestFit="1" customWidth="1"/>
    <col min="17" max="17" width="4.28125" style="1" bestFit="1" customWidth="1"/>
    <col min="18" max="18" width="9.8515625" style="1" bestFit="1" customWidth="1"/>
    <col min="19" max="19" width="9.8515625" style="9" bestFit="1" customWidth="1"/>
    <col min="20" max="22" width="5.57421875" style="1" bestFit="1" customWidth="1"/>
    <col min="23" max="23" width="5.57421875" style="1" customWidth="1"/>
    <col min="24" max="24" width="39.28125" style="1" bestFit="1" customWidth="1"/>
    <col min="25" max="25" width="7.00390625" style="9" bestFit="1" customWidth="1"/>
    <col min="26" max="30" width="9.140625" style="9" customWidth="1"/>
    <col min="31" max="16384" width="9.140625" style="1" customWidth="1"/>
  </cols>
  <sheetData>
    <row r="1" spans="1:30" ht="12.75">
      <c r="A1" s="7" t="s">
        <v>14</v>
      </c>
      <c r="B1" s="15" t="s">
        <v>827</v>
      </c>
      <c r="C1" s="7" t="s">
        <v>15</v>
      </c>
      <c r="D1" s="7" t="s">
        <v>16</v>
      </c>
      <c r="E1" s="8" t="s">
        <v>17</v>
      </c>
      <c r="F1" s="15" t="s">
        <v>18</v>
      </c>
      <c r="G1" s="5" t="s">
        <v>19</v>
      </c>
      <c r="H1" s="7" t="s">
        <v>20</v>
      </c>
      <c r="I1" s="7" t="s">
        <v>21</v>
      </c>
      <c r="J1" s="4" t="s">
        <v>22</v>
      </c>
      <c r="K1" s="13" t="s">
        <v>23</v>
      </c>
      <c r="L1" s="7" t="s">
        <v>25</v>
      </c>
      <c r="M1" s="7" t="s">
        <v>31</v>
      </c>
      <c r="N1" s="7" t="s">
        <v>498</v>
      </c>
      <c r="O1" s="7" t="s">
        <v>29</v>
      </c>
      <c r="P1" s="7" t="s">
        <v>499</v>
      </c>
      <c r="Q1" s="7" t="s">
        <v>32</v>
      </c>
      <c r="R1" s="7" t="s">
        <v>715</v>
      </c>
      <c r="S1" s="8">
        <v>1920</v>
      </c>
      <c r="T1" s="6">
        <v>1934</v>
      </c>
      <c r="U1" s="8">
        <v>1952</v>
      </c>
      <c r="V1" s="8">
        <v>1962</v>
      </c>
      <c r="W1" s="8">
        <v>1984</v>
      </c>
      <c r="X1" t="s">
        <v>470</v>
      </c>
      <c r="Y1" s="2" t="s">
        <v>971</v>
      </c>
      <c r="Z1" s="8" t="s">
        <v>25</v>
      </c>
      <c r="AA1" s="8" t="s">
        <v>31</v>
      </c>
      <c r="AB1" s="8" t="s">
        <v>498</v>
      </c>
      <c r="AC1" s="8" t="s">
        <v>29</v>
      </c>
      <c r="AD1" s="8" t="s">
        <v>499</v>
      </c>
    </row>
    <row r="2" spans="1:30" ht="12.75">
      <c r="A2" s="1">
        <v>3005</v>
      </c>
      <c r="B2" s="15">
        <v>8</v>
      </c>
      <c r="C2" s="7"/>
      <c r="D2" s="7"/>
      <c r="E2" s="8" t="s">
        <v>554</v>
      </c>
      <c r="F2" s="15" t="s">
        <v>76</v>
      </c>
      <c r="G2" s="5" t="s">
        <v>45</v>
      </c>
      <c r="H2" s="7"/>
      <c r="I2" s="7" t="s">
        <v>560</v>
      </c>
      <c r="J2" s="4" t="s">
        <v>545</v>
      </c>
      <c r="K2" s="13">
        <v>4520</v>
      </c>
      <c r="L2" s="7" t="s">
        <v>555</v>
      </c>
      <c r="M2" s="7" t="s">
        <v>557</v>
      </c>
      <c r="N2" s="7" t="s">
        <v>558</v>
      </c>
      <c r="O2" s="7" t="s">
        <v>556</v>
      </c>
      <c r="P2" s="7" t="s">
        <v>559</v>
      </c>
      <c r="Q2" s="7"/>
      <c r="R2" s="7"/>
      <c r="S2" s="9">
        <f aca="true" t="shared" si="0" ref="S2:S15">MPentScore(S$1,$L2:$P2)</f>
        <v>3154.3450000000003</v>
      </c>
      <c r="T2" s="16">
        <f aca="true" t="shared" si="1" ref="T2:W14">MPentScore(T$1,$L2:$P2)</f>
        <v>2788</v>
      </c>
      <c r="U2" s="9">
        <f t="shared" si="1"/>
        <v>2487</v>
      </c>
      <c r="V2" s="9">
        <f t="shared" si="1"/>
        <v>2906</v>
      </c>
      <c r="W2" s="9">
        <f t="shared" si="1"/>
        <v>3005</v>
      </c>
      <c r="Y2" s="2"/>
      <c r="Z2" s="8"/>
      <c r="AA2" s="8"/>
      <c r="AB2" s="8"/>
      <c r="AC2" s="8"/>
      <c r="AD2" s="8"/>
    </row>
    <row r="3" spans="1:30" s="26" customFormat="1" ht="12.75">
      <c r="A3" s="42">
        <v>2809</v>
      </c>
      <c r="B3" s="18">
        <v>7</v>
      </c>
      <c r="C3" s="20"/>
      <c r="D3" s="20"/>
      <c r="E3" s="21" t="s">
        <v>544</v>
      </c>
      <c r="F3" s="18" t="s">
        <v>76</v>
      </c>
      <c r="G3" s="22" t="s">
        <v>2</v>
      </c>
      <c r="H3" s="20"/>
      <c r="I3" s="20" t="s">
        <v>560</v>
      </c>
      <c r="J3" s="23" t="s">
        <v>545</v>
      </c>
      <c r="K3" s="24">
        <v>4520</v>
      </c>
      <c r="L3" s="20" t="s">
        <v>546</v>
      </c>
      <c r="M3" s="20" t="s">
        <v>547</v>
      </c>
      <c r="N3" s="20" t="s">
        <v>548</v>
      </c>
      <c r="O3" s="20" t="s">
        <v>549</v>
      </c>
      <c r="P3" s="20" t="s">
        <v>550</v>
      </c>
      <c r="Q3" s="20"/>
      <c r="R3" s="20"/>
      <c r="S3" s="41">
        <f>MPentScore(S$1,$L3:$P3)</f>
        <v>3028.075</v>
      </c>
      <c r="T3" s="41">
        <f>MPentScore(T$1,$L3:$P3)</f>
        <v>2645</v>
      </c>
      <c r="U3" s="41">
        <f>MPentScore(U$1,$L3:$P3)</f>
        <v>2257</v>
      </c>
      <c r="V3" s="41">
        <f>MPentScore(V$1,$L3:$P3)</f>
        <v>2736</v>
      </c>
      <c r="W3" s="41">
        <f>MPentScore(W$1,$L3:$P3)</f>
        <v>2809</v>
      </c>
      <c r="X3" s="26" t="s">
        <v>562</v>
      </c>
      <c r="Y3" s="25"/>
      <c r="Z3" s="21"/>
      <c r="AA3" s="21"/>
      <c r="AB3" s="21"/>
      <c r="AC3" s="21"/>
      <c r="AD3" s="21"/>
    </row>
    <row r="4" spans="1:30" ht="12.75">
      <c r="A4" s="15">
        <v>3083</v>
      </c>
      <c r="B4" s="15">
        <v>7</v>
      </c>
      <c r="C4" s="7"/>
      <c r="D4" s="7"/>
      <c r="E4" s="8" t="s">
        <v>551</v>
      </c>
      <c r="F4" s="15" t="s">
        <v>76</v>
      </c>
      <c r="G4" s="5" t="s">
        <v>2</v>
      </c>
      <c r="H4" s="7"/>
      <c r="I4" s="7" t="s">
        <v>561</v>
      </c>
      <c r="J4" s="4" t="s">
        <v>552</v>
      </c>
      <c r="K4" s="13">
        <v>4522</v>
      </c>
      <c r="L4" s="7" t="s">
        <v>563</v>
      </c>
      <c r="M4" s="7" t="s">
        <v>834</v>
      </c>
      <c r="N4" s="7" t="s">
        <v>548</v>
      </c>
      <c r="O4" s="7" t="s">
        <v>835</v>
      </c>
      <c r="P4" s="7" t="s">
        <v>522</v>
      </c>
      <c r="Q4" s="7"/>
      <c r="R4" s="7"/>
      <c r="S4" s="9">
        <f t="shared" si="0"/>
        <v>3305.15</v>
      </c>
      <c r="T4" s="16">
        <f t="shared" si="1"/>
        <v>2885</v>
      </c>
      <c r="U4" s="9">
        <f t="shared" si="1"/>
        <v>2550</v>
      </c>
      <c r="V4" s="9">
        <f t="shared" si="1"/>
        <v>2987</v>
      </c>
      <c r="W4" s="9">
        <f t="shared" si="1"/>
        <v>3083</v>
      </c>
      <c r="X4" t="s">
        <v>833</v>
      </c>
      <c r="Y4" s="2"/>
      <c r="Z4" s="2"/>
      <c r="AA4" s="2"/>
      <c r="AB4" s="2"/>
      <c r="AC4" s="2"/>
      <c r="AD4" s="2"/>
    </row>
    <row r="5" spans="1:24" ht="12.75">
      <c r="A5" s="1">
        <v>3367</v>
      </c>
      <c r="B5" s="9">
        <v>7</v>
      </c>
      <c r="E5" s="8" t="s">
        <v>551</v>
      </c>
      <c r="F5" s="15" t="s">
        <v>76</v>
      </c>
      <c r="G5" s="11">
        <v>1</v>
      </c>
      <c r="I5" s="1" t="s">
        <v>443</v>
      </c>
      <c r="J5" s="1" t="s">
        <v>564</v>
      </c>
      <c r="K5" s="12">
        <v>4572</v>
      </c>
      <c r="L5" s="10" t="s">
        <v>569</v>
      </c>
      <c r="M5" s="10" t="s">
        <v>570</v>
      </c>
      <c r="N5" s="10" t="s">
        <v>571</v>
      </c>
      <c r="O5" s="10" t="s">
        <v>572</v>
      </c>
      <c r="P5" s="10" t="s">
        <v>573</v>
      </c>
      <c r="S5" s="9">
        <f t="shared" si="0"/>
        <v>3679.855</v>
      </c>
      <c r="T5" s="16">
        <f t="shared" si="1"/>
        <v>3214</v>
      </c>
      <c r="U5" s="9">
        <f t="shared" si="1"/>
        <v>2927</v>
      </c>
      <c r="V5" s="9">
        <f t="shared" si="1"/>
        <v>3262</v>
      </c>
      <c r="W5" s="9">
        <f t="shared" si="1"/>
        <v>3367</v>
      </c>
      <c r="X5" s="1" t="s">
        <v>599</v>
      </c>
    </row>
    <row r="6" spans="1:24" ht="12.75">
      <c r="A6" s="1">
        <v>3047</v>
      </c>
      <c r="B6" s="9">
        <v>21</v>
      </c>
      <c r="E6" s="1" t="s">
        <v>567</v>
      </c>
      <c r="F6" s="1" t="s">
        <v>568</v>
      </c>
      <c r="G6" s="11">
        <v>2</v>
      </c>
      <c r="I6" s="1" t="s">
        <v>443</v>
      </c>
      <c r="J6" s="1" t="s">
        <v>564</v>
      </c>
      <c r="K6" s="12">
        <v>4572</v>
      </c>
      <c r="L6" s="10" t="s">
        <v>574</v>
      </c>
      <c r="M6" s="10" t="s">
        <v>575</v>
      </c>
      <c r="N6" s="10" t="s">
        <v>576</v>
      </c>
      <c r="O6" s="10" t="s">
        <v>577</v>
      </c>
      <c r="P6" s="10" t="s">
        <v>578</v>
      </c>
      <c r="S6" s="9">
        <f t="shared" si="0"/>
        <v>3271.165</v>
      </c>
      <c r="T6" s="16">
        <f t="shared" si="1"/>
        <v>2843</v>
      </c>
      <c r="U6" s="9">
        <f t="shared" si="1"/>
        <v>2512</v>
      </c>
      <c r="V6" s="9">
        <f t="shared" si="1"/>
        <v>2945</v>
      </c>
      <c r="W6" s="9">
        <f t="shared" si="1"/>
        <v>3047</v>
      </c>
      <c r="X6" s="1" t="s">
        <v>566</v>
      </c>
    </row>
    <row r="7" spans="1:23" ht="12.75">
      <c r="A7" s="1">
        <v>3174</v>
      </c>
      <c r="E7" s="1" t="s">
        <v>592</v>
      </c>
      <c r="F7" s="1" t="s">
        <v>1</v>
      </c>
      <c r="I7" s="1" t="s">
        <v>671</v>
      </c>
      <c r="J7" s="1" t="s">
        <v>580</v>
      </c>
      <c r="K7" s="12">
        <v>5301</v>
      </c>
      <c r="L7" s="10" t="s">
        <v>593</v>
      </c>
      <c r="M7" s="10" t="s">
        <v>594</v>
      </c>
      <c r="N7" s="10" t="s">
        <v>595</v>
      </c>
      <c r="O7" s="10" t="s">
        <v>596</v>
      </c>
      <c r="P7" s="10" t="s">
        <v>597</v>
      </c>
      <c r="S7" s="9">
        <f>MPentScore(S$1,$L7:$P7)</f>
        <v>3482.545</v>
      </c>
      <c r="T7" s="16">
        <f>MPentScore(T$1,$L7:$P7)</f>
        <v>2990</v>
      </c>
      <c r="U7" s="9">
        <f>MPentScore(U$1,$L7:$P7)</f>
        <v>2652</v>
      </c>
      <c r="V7" s="9">
        <f>MPentScore(V$1,$L7:$P7)</f>
        <v>3069</v>
      </c>
      <c r="W7" s="9">
        <f>MPentScore(W$1,$L7:$P7)</f>
        <v>3174</v>
      </c>
    </row>
    <row r="8" spans="1:23" ht="12.75">
      <c r="A8" s="1">
        <v>3121</v>
      </c>
      <c r="E8" s="1" t="s">
        <v>587</v>
      </c>
      <c r="F8" s="1" t="s">
        <v>95</v>
      </c>
      <c r="I8" s="1" t="s">
        <v>671</v>
      </c>
      <c r="J8" s="1" t="s">
        <v>580</v>
      </c>
      <c r="K8" s="12">
        <v>5301</v>
      </c>
      <c r="L8" s="10" t="s">
        <v>588</v>
      </c>
      <c r="M8" s="10" t="s">
        <v>589</v>
      </c>
      <c r="N8" s="10" t="s">
        <v>548</v>
      </c>
      <c r="O8" s="10" t="s">
        <v>590</v>
      </c>
      <c r="P8" s="10" t="s">
        <v>591</v>
      </c>
      <c r="S8" s="9">
        <f t="shared" si="0"/>
        <v>3401.815</v>
      </c>
      <c r="T8" s="16">
        <f t="shared" si="1"/>
        <v>2929</v>
      </c>
      <c r="U8" s="9">
        <f t="shared" si="1"/>
        <v>2590</v>
      </c>
      <c r="V8" s="9">
        <f t="shared" si="1"/>
        <v>3020</v>
      </c>
      <c r="W8" s="9">
        <f t="shared" si="1"/>
        <v>3121</v>
      </c>
    </row>
    <row r="9" spans="1:23" ht="12.75">
      <c r="A9" s="1">
        <v>3114</v>
      </c>
      <c r="E9" s="1" t="s">
        <v>581</v>
      </c>
      <c r="F9" s="1" t="s">
        <v>1</v>
      </c>
      <c r="I9" s="1" t="s">
        <v>671</v>
      </c>
      <c r="J9" s="1" t="s">
        <v>580</v>
      </c>
      <c r="K9" s="12">
        <v>5301</v>
      </c>
      <c r="L9" s="10" t="s">
        <v>582</v>
      </c>
      <c r="M9" s="10" t="s">
        <v>583</v>
      </c>
      <c r="N9" s="10" t="s">
        <v>584</v>
      </c>
      <c r="O9" s="10" t="s">
        <v>585</v>
      </c>
      <c r="P9" s="10" t="s">
        <v>586</v>
      </c>
      <c r="S9" s="9">
        <f>MPentScore(S$1,$L9:$P9)</f>
        <v>3529.8450000000003</v>
      </c>
      <c r="T9" s="16">
        <f>MPentScore(T$1,$L9:$P9)</f>
        <v>2962</v>
      </c>
      <c r="U9" s="9">
        <f>MPentScore(U$1,$L9:$P9)</f>
        <v>2587</v>
      </c>
      <c r="V9" s="9">
        <f>MPentScore(V$1,$L9:$P9)</f>
        <v>2998</v>
      </c>
      <c r="W9" s="9">
        <f>MPentScore(W$1,$L9:$P9)</f>
        <v>3114</v>
      </c>
    </row>
    <row r="10" spans="1:23" ht="12.75">
      <c r="A10" s="1">
        <v>3162</v>
      </c>
      <c r="B10" s="9">
        <v>5</v>
      </c>
      <c r="E10" s="1" t="s">
        <v>600</v>
      </c>
      <c r="F10" s="1" t="s">
        <v>568</v>
      </c>
      <c r="G10" s="11">
        <v>1</v>
      </c>
      <c r="J10" s="1" t="s">
        <v>849</v>
      </c>
      <c r="K10" s="12">
        <v>5692</v>
      </c>
      <c r="L10" s="10" t="s">
        <v>656</v>
      </c>
      <c r="M10" s="10" t="s">
        <v>830</v>
      </c>
      <c r="N10" s="10" t="s">
        <v>831</v>
      </c>
      <c r="O10" s="10" t="s">
        <v>832</v>
      </c>
      <c r="P10" s="10" t="s">
        <v>245</v>
      </c>
      <c r="R10" s="9"/>
      <c r="S10" s="9">
        <f t="shared" si="0"/>
        <v>3478.07</v>
      </c>
      <c r="T10" s="16">
        <f t="shared" si="1"/>
        <v>2994</v>
      </c>
      <c r="U10" s="9">
        <f t="shared" si="1"/>
        <v>2670</v>
      </c>
      <c r="V10" s="9">
        <f t="shared" si="1"/>
        <v>3068</v>
      </c>
      <c r="W10" s="9">
        <f t="shared" si="1"/>
        <v>3162</v>
      </c>
    </row>
    <row r="11" spans="1:30" ht="12.75">
      <c r="A11" s="1">
        <v>3169</v>
      </c>
      <c r="B11" s="9">
        <v>3946.365</v>
      </c>
      <c r="E11" s="1" t="s">
        <v>602</v>
      </c>
      <c r="F11" s="1" t="s">
        <v>568</v>
      </c>
      <c r="G11" s="11">
        <v>1</v>
      </c>
      <c r="I11" s="1" t="s">
        <v>446</v>
      </c>
      <c r="J11" s="1" t="s">
        <v>849</v>
      </c>
      <c r="K11" s="12">
        <v>6763</v>
      </c>
      <c r="L11" s="10">
        <v>6.48</v>
      </c>
      <c r="M11" s="10" t="s">
        <v>792</v>
      </c>
      <c r="N11" s="10">
        <v>24.3</v>
      </c>
      <c r="O11" s="10" t="s">
        <v>709</v>
      </c>
      <c r="P11" s="10" t="s">
        <v>157</v>
      </c>
      <c r="R11" s="9">
        <f>MPentScore(R$1,$L11:$P11)</f>
        <v>3946.365</v>
      </c>
      <c r="S11" s="9">
        <f t="shared" si="0"/>
        <v>3559.79</v>
      </c>
      <c r="T11" s="16">
        <f t="shared" si="1"/>
        <v>3016</v>
      </c>
      <c r="U11" s="9">
        <f>MPentScore(U$1,$L11:$P11)</f>
        <v>2644</v>
      </c>
      <c r="V11" s="9">
        <f>MPentScore(V$1,$L11:$P11)</f>
        <v>3070</v>
      </c>
      <c r="W11" s="9">
        <f>MPentScore(W$1,$L11:$P11)</f>
        <v>3169</v>
      </c>
      <c r="Y11" s="9">
        <v>1962</v>
      </c>
      <c r="Z11" s="9">
        <f>MScore($Y11,Z$1,L11)</f>
        <v>710</v>
      </c>
      <c r="AA11" s="9">
        <f>MScore($Y11,AA$1,M11)</f>
        <v>639</v>
      </c>
      <c r="AB11" s="9">
        <f>MScore($Y11,AB$1,N11)</f>
        <v>617</v>
      </c>
      <c r="AC11" s="9">
        <f>MScore($Y11,AC$1,O11)</f>
        <v>670</v>
      </c>
      <c r="AD11" s="9">
        <f>MScore($Y11,AD$1,P11)</f>
        <v>434</v>
      </c>
    </row>
    <row r="12" spans="1:23" ht="12.75">
      <c r="A12" s="1">
        <v>3347</v>
      </c>
      <c r="B12" s="9">
        <v>4146.655</v>
      </c>
      <c r="E12" s="1" t="s">
        <v>602</v>
      </c>
      <c r="F12" s="1" t="s">
        <v>568</v>
      </c>
      <c r="G12" s="11">
        <v>1</v>
      </c>
      <c r="J12" s="1" t="s">
        <v>849</v>
      </c>
      <c r="K12" s="12">
        <v>7109</v>
      </c>
      <c r="L12" s="10">
        <v>6.93</v>
      </c>
      <c r="M12" s="10" t="s">
        <v>793</v>
      </c>
      <c r="N12" s="10">
        <v>23.4</v>
      </c>
      <c r="O12" s="10" t="s">
        <v>710</v>
      </c>
      <c r="P12" s="10" t="s">
        <v>711</v>
      </c>
      <c r="R12" s="9">
        <f>MPentScore(R$1,$L12:$P12)</f>
        <v>4146.655</v>
      </c>
      <c r="S12" s="9">
        <f t="shared" si="0"/>
        <v>3761.88</v>
      </c>
      <c r="T12" s="16">
        <f t="shared" si="1"/>
        <v>3214</v>
      </c>
      <c r="U12" s="9">
        <f aca="true" t="shared" si="2" ref="U12:V14">MPentScore(U$1,$L12:$P12)</f>
        <v>2880</v>
      </c>
      <c r="V12" s="9">
        <f t="shared" si="2"/>
        <v>3241</v>
      </c>
      <c r="W12" s="9">
        <f t="shared" si="1"/>
        <v>3347</v>
      </c>
    </row>
    <row r="13" spans="1:23" ht="12.75">
      <c r="A13" s="1">
        <v>3346</v>
      </c>
      <c r="B13" s="9">
        <v>4193.875</v>
      </c>
      <c r="E13" s="1" t="s">
        <v>602</v>
      </c>
      <c r="F13" s="1" t="s">
        <v>568</v>
      </c>
      <c r="G13" s="11">
        <v>1</v>
      </c>
      <c r="I13" s="1" t="s">
        <v>446</v>
      </c>
      <c r="J13" s="1" t="s">
        <v>849</v>
      </c>
      <c r="K13" s="12">
        <v>7134</v>
      </c>
      <c r="L13" s="10" t="s">
        <v>791</v>
      </c>
      <c r="M13" s="10">
        <v>55.12</v>
      </c>
      <c r="N13" s="10">
        <v>23.5</v>
      </c>
      <c r="O13" s="10" t="s">
        <v>712</v>
      </c>
      <c r="P13" s="10" t="s">
        <v>713</v>
      </c>
      <c r="R13" s="9">
        <f>MPentScore(R$1,$L13:$P13)</f>
        <v>4193.875</v>
      </c>
      <c r="S13" s="9">
        <f t="shared" si="0"/>
        <v>3808.9</v>
      </c>
      <c r="T13" s="16">
        <f t="shared" si="1"/>
        <v>3221</v>
      </c>
      <c r="U13" s="9">
        <f t="shared" si="2"/>
        <v>2881</v>
      </c>
      <c r="V13" s="9">
        <f t="shared" si="2"/>
        <v>3239</v>
      </c>
      <c r="W13" s="9">
        <f t="shared" si="1"/>
        <v>3346</v>
      </c>
    </row>
    <row r="14" spans="1:30" s="42" customFormat="1" ht="12.75">
      <c r="A14" s="42">
        <v>3374</v>
      </c>
      <c r="B14" s="41">
        <v>4148.02</v>
      </c>
      <c r="E14" s="42" t="s">
        <v>603</v>
      </c>
      <c r="F14" s="42" t="s">
        <v>501</v>
      </c>
      <c r="G14" s="43"/>
      <c r="J14" s="42" t="s">
        <v>849</v>
      </c>
      <c r="K14" s="44">
        <v>7505</v>
      </c>
      <c r="L14" s="45">
        <v>6.65</v>
      </c>
      <c r="M14" s="45">
        <v>52.53</v>
      </c>
      <c r="N14" s="45">
        <v>23.7</v>
      </c>
      <c r="O14" s="45" t="s">
        <v>52</v>
      </c>
      <c r="P14" s="45" t="s">
        <v>714</v>
      </c>
      <c r="R14" s="41">
        <f>MPentScore(R$1,$L14:$P14)</f>
        <v>4148.02</v>
      </c>
      <c r="S14" s="41">
        <f t="shared" si="0"/>
        <v>3762.645</v>
      </c>
      <c r="T14" s="41">
        <f t="shared" si="1"/>
        <v>3234</v>
      </c>
      <c r="U14" s="41">
        <f t="shared" si="2"/>
        <v>2915</v>
      </c>
      <c r="V14" s="41">
        <f t="shared" si="2"/>
        <v>3267</v>
      </c>
      <c r="W14" s="41">
        <f t="shared" si="1"/>
        <v>3374</v>
      </c>
      <c r="X14" s="42" t="s">
        <v>820</v>
      </c>
      <c r="Y14" s="41"/>
      <c r="Z14" s="41"/>
      <c r="AA14" s="41"/>
      <c r="AB14" s="41"/>
      <c r="AC14" s="41"/>
      <c r="AD14" s="41"/>
    </row>
    <row r="15" spans="1:30" ht="12.75">
      <c r="A15" s="1">
        <v>3383</v>
      </c>
      <c r="B15" s="9">
        <v>14</v>
      </c>
      <c r="E15" s="1" t="s">
        <v>500</v>
      </c>
      <c r="F15" s="1" t="s">
        <v>501</v>
      </c>
      <c r="G15" s="11">
        <v>1</v>
      </c>
      <c r="I15" s="1" t="s">
        <v>443</v>
      </c>
      <c r="J15" s="1" t="s">
        <v>502</v>
      </c>
      <c r="K15" s="12">
        <v>7534</v>
      </c>
      <c r="L15" s="10" t="s">
        <v>503</v>
      </c>
      <c r="M15" s="10" t="s">
        <v>504</v>
      </c>
      <c r="N15" s="10" t="s">
        <v>505</v>
      </c>
      <c r="O15" s="10" t="s">
        <v>506</v>
      </c>
      <c r="P15" s="10" t="s">
        <v>507</v>
      </c>
      <c r="S15" s="9">
        <f t="shared" si="0"/>
        <v>3773.44</v>
      </c>
      <c r="T15" s="16">
        <f>MPentScore(T$1,$L15:$P15)</f>
        <v>3241</v>
      </c>
      <c r="U15" s="9">
        <f aca="true" t="shared" si="3" ref="T15:W23">MPentScore(U$1,$L15:$P15)</f>
        <v>2943</v>
      </c>
      <c r="V15" s="9">
        <f t="shared" si="3"/>
        <v>3274</v>
      </c>
      <c r="W15" s="9">
        <f t="shared" si="3"/>
        <v>3383</v>
      </c>
      <c r="Y15" s="9">
        <v>1934</v>
      </c>
      <c r="Z15" s="9">
        <f aca="true" t="shared" si="4" ref="Z15:AD22">MScore($Y15,Z$1,L15)</f>
        <v>708</v>
      </c>
      <c r="AA15" s="9">
        <f t="shared" si="4"/>
        <v>675</v>
      </c>
      <c r="AB15" s="9">
        <f t="shared" si="4"/>
        <v>757</v>
      </c>
      <c r="AC15" s="9">
        <f t="shared" si="4"/>
        <v>559</v>
      </c>
      <c r="AD15" s="9">
        <f t="shared" si="4"/>
        <v>542</v>
      </c>
    </row>
    <row r="16" spans="1:30" ht="12.75">
      <c r="A16" s="1">
        <v>3428</v>
      </c>
      <c r="B16" s="9">
        <v>8</v>
      </c>
      <c r="E16" s="1" t="s">
        <v>533</v>
      </c>
      <c r="F16" s="1" t="s">
        <v>76</v>
      </c>
      <c r="G16" s="11">
        <v>1</v>
      </c>
      <c r="I16" s="1" t="s">
        <v>535</v>
      </c>
      <c r="J16" s="1" t="s">
        <v>534</v>
      </c>
      <c r="K16" s="12">
        <v>8154</v>
      </c>
      <c r="L16" s="10" t="s">
        <v>491</v>
      </c>
      <c r="M16" s="10" t="s">
        <v>508</v>
      </c>
      <c r="N16" s="10" t="s">
        <v>598</v>
      </c>
      <c r="O16" s="10" t="s">
        <v>509</v>
      </c>
      <c r="P16" s="10" t="s">
        <v>510</v>
      </c>
      <c r="S16" s="9">
        <f aca="true" t="shared" si="5" ref="S16:S23">MPentScore(S$1,$L16:$P16)</f>
        <v>3794.51</v>
      </c>
      <c r="T16" s="16">
        <f t="shared" si="3"/>
        <v>3297</v>
      </c>
      <c r="U16" s="9">
        <f t="shared" si="3"/>
        <v>3038</v>
      </c>
      <c r="V16" s="9">
        <f t="shared" si="3"/>
        <v>3326</v>
      </c>
      <c r="W16" s="9">
        <f t="shared" si="3"/>
        <v>3428</v>
      </c>
      <c r="X16" s="1" t="s">
        <v>959</v>
      </c>
      <c r="Y16" s="9">
        <v>1934</v>
      </c>
      <c r="Z16" s="9">
        <f t="shared" si="4"/>
        <v>783</v>
      </c>
      <c r="AA16" s="9">
        <f t="shared" si="4"/>
        <v>627</v>
      </c>
      <c r="AB16" s="9">
        <f t="shared" si="4"/>
        <v>856</v>
      </c>
      <c r="AC16" s="9">
        <f t="shared" si="4"/>
        <v>548</v>
      </c>
      <c r="AD16" s="9">
        <f t="shared" si="4"/>
        <v>483</v>
      </c>
    </row>
    <row r="17" spans="1:30" ht="12.75">
      <c r="A17" s="1">
        <v>3415</v>
      </c>
      <c r="B17" s="9">
        <v>14</v>
      </c>
      <c r="E17" s="1" t="s">
        <v>500</v>
      </c>
      <c r="F17" s="1" t="s">
        <v>501</v>
      </c>
      <c r="G17" s="11">
        <v>1</v>
      </c>
      <c r="I17" s="1" t="s">
        <v>443</v>
      </c>
      <c r="J17" s="1" t="s">
        <v>553</v>
      </c>
      <c r="K17" s="12">
        <v>8955</v>
      </c>
      <c r="L17" s="10" t="s">
        <v>511</v>
      </c>
      <c r="M17" s="10" t="s">
        <v>512</v>
      </c>
      <c r="N17" s="10" t="s">
        <v>505</v>
      </c>
      <c r="O17" s="10" t="s">
        <v>513</v>
      </c>
      <c r="P17" s="10" t="s">
        <v>93</v>
      </c>
      <c r="S17" s="9">
        <f t="shared" si="5"/>
        <v>3861.215</v>
      </c>
      <c r="T17" s="16">
        <f t="shared" si="3"/>
        <v>3302</v>
      </c>
      <c r="U17" s="9">
        <f t="shared" si="3"/>
        <v>2981</v>
      </c>
      <c r="V17" s="9">
        <f t="shared" si="3"/>
        <v>3313</v>
      </c>
      <c r="W17" s="9">
        <f t="shared" si="3"/>
        <v>3415</v>
      </c>
      <c r="X17" s="1" t="s">
        <v>579</v>
      </c>
      <c r="Y17" s="9">
        <v>1934</v>
      </c>
      <c r="Z17" s="9">
        <f t="shared" si="4"/>
        <v>721</v>
      </c>
      <c r="AA17" s="9">
        <f t="shared" si="4"/>
        <v>605</v>
      </c>
      <c r="AB17" s="9">
        <f t="shared" si="4"/>
        <v>757</v>
      </c>
      <c r="AC17" s="9">
        <f t="shared" si="4"/>
        <v>724</v>
      </c>
      <c r="AD17" s="9">
        <f t="shared" si="4"/>
        <v>495</v>
      </c>
    </row>
    <row r="18" spans="1:30" ht="12.75">
      <c r="A18" s="1">
        <v>3525</v>
      </c>
      <c r="B18" s="9">
        <v>18</v>
      </c>
      <c r="E18" s="1" t="s">
        <v>533</v>
      </c>
      <c r="F18" s="1" t="s">
        <v>76</v>
      </c>
      <c r="G18" s="11">
        <v>3</v>
      </c>
      <c r="I18" s="1" t="s">
        <v>443</v>
      </c>
      <c r="J18" s="1" t="s">
        <v>553</v>
      </c>
      <c r="K18" s="12">
        <v>8955</v>
      </c>
      <c r="L18" s="10" t="s">
        <v>523</v>
      </c>
      <c r="M18" s="10" t="s">
        <v>314</v>
      </c>
      <c r="N18" s="10" t="s">
        <v>505</v>
      </c>
      <c r="O18" s="10" t="s">
        <v>524</v>
      </c>
      <c r="P18" s="10" t="s">
        <v>525</v>
      </c>
      <c r="S18" s="9">
        <f t="shared" si="5"/>
        <v>3874.125</v>
      </c>
      <c r="T18" s="16">
        <f t="shared" si="3"/>
        <v>3404</v>
      </c>
      <c r="U18" s="9">
        <f t="shared" si="3"/>
        <v>3183</v>
      </c>
      <c r="V18" s="9">
        <f t="shared" si="3"/>
        <v>3386</v>
      </c>
      <c r="W18" s="9">
        <f t="shared" si="3"/>
        <v>3525</v>
      </c>
      <c r="Y18" s="9">
        <v>1920</v>
      </c>
      <c r="Z18" s="9">
        <f t="shared" si="4"/>
        <v>1040.425</v>
      </c>
      <c r="AA18" s="9">
        <f t="shared" si="4"/>
        <v>643.6</v>
      </c>
      <c r="AB18" s="9">
        <f t="shared" si="4"/>
        <v>846</v>
      </c>
      <c r="AC18" s="9">
        <f t="shared" si="4"/>
        <v>678.9</v>
      </c>
      <c r="AD18" s="9">
        <f t="shared" si="4"/>
        <v>665.2</v>
      </c>
    </row>
    <row r="19" spans="1:30" ht="12.75">
      <c r="A19" s="1">
        <v>3465</v>
      </c>
      <c r="B19" s="9">
        <v>3929.54</v>
      </c>
      <c r="E19" s="1" t="s">
        <v>536</v>
      </c>
      <c r="F19" s="1" t="s">
        <v>501</v>
      </c>
      <c r="G19" s="11">
        <v>1</v>
      </c>
      <c r="J19" s="1" t="s">
        <v>537</v>
      </c>
      <c r="K19" s="12">
        <v>10137</v>
      </c>
      <c r="L19" s="10" t="s">
        <v>514</v>
      </c>
      <c r="M19" s="10" t="s">
        <v>515</v>
      </c>
      <c r="N19" s="10" t="s">
        <v>516</v>
      </c>
      <c r="O19" s="10" t="s">
        <v>226</v>
      </c>
      <c r="P19" s="10" t="s">
        <v>517</v>
      </c>
      <c r="S19" s="9">
        <f t="shared" si="5"/>
        <v>3929.54</v>
      </c>
      <c r="T19" s="16">
        <f t="shared" si="3"/>
        <v>3381</v>
      </c>
      <c r="U19" s="9">
        <f t="shared" si="3"/>
        <v>3057</v>
      </c>
      <c r="V19" s="9">
        <f t="shared" si="3"/>
        <v>3358</v>
      </c>
      <c r="W19" s="9">
        <f t="shared" si="3"/>
        <v>3465</v>
      </c>
      <c r="Y19" s="9">
        <v>1934</v>
      </c>
      <c r="Z19" s="9">
        <f t="shared" si="4"/>
        <v>644</v>
      </c>
      <c r="AA19" s="9">
        <f t="shared" si="4"/>
        <v>677</v>
      </c>
      <c r="AB19" s="9">
        <f t="shared" si="4"/>
        <v>628</v>
      </c>
      <c r="AC19" s="9">
        <f t="shared" si="4"/>
        <v>741</v>
      </c>
      <c r="AD19" s="9">
        <f t="shared" si="4"/>
        <v>691</v>
      </c>
    </row>
    <row r="20" spans="1:30" ht="12.75">
      <c r="A20" s="1">
        <v>3437</v>
      </c>
      <c r="B20" s="9">
        <v>11</v>
      </c>
      <c r="E20" s="1" t="s">
        <v>538</v>
      </c>
      <c r="F20" s="1" t="s">
        <v>1</v>
      </c>
      <c r="G20" s="11">
        <v>2</v>
      </c>
      <c r="I20" s="1" t="s">
        <v>446</v>
      </c>
      <c r="J20" s="1" t="s">
        <v>3</v>
      </c>
      <c r="K20" s="12">
        <v>10466</v>
      </c>
      <c r="L20" s="10" t="s">
        <v>518</v>
      </c>
      <c r="M20" s="10" t="s">
        <v>519</v>
      </c>
      <c r="N20" s="10" t="s">
        <v>520</v>
      </c>
      <c r="O20" s="10" t="s">
        <v>521</v>
      </c>
      <c r="P20" s="10" t="s">
        <v>522</v>
      </c>
      <c r="S20" s="9">
        <f t="shared" si="5"/>
        <v>3991.095</v>
      </c>
      <c r="T20" s="9">
        <f t="shared" si="3"/>
        <v>3350</v>
      </c>
      <c r="U20" s="9">
        <f t="shared" si="3"/>
        <v>3007</v>
      </c>
      <c r="V20" s="9">
        <f t="shared" si="3"/>
        <v>3311</v>
      </c>
      <c r="W20" s="9">
        <f t="shared" si="3"/>
        <v>3437</v>
      </c>
      <c r="Y20" s="9">
        <v>1934</v>
      </c>
      <c r="Z20" s="9">
        <f t="shared" si="4"/>
        <v>698</v>
      </c>
      <c r="AA20" s="9">
        <f t="shared" si="4"/>
        <v>822</v>
      </c>
      <c r="AB20" s="9">
        <f t="shared" si="4"/>
        <v>648</v>
      </c>
      <c r="AC20" s="9">
        <f t="shared" si="4"/>
        <v>705</v>
      </c>
      <c r="AD20" s="9">
        <f t="shared" si="4"/>
        <v>477</v>
      </c>
    </row>
    <row r="21" spans="1:30" ht="12.75">
      <c r="A21" s="1">
        <v>3542</v>
      </c>
      <c r="B21" s="9">
        <v>3979.49</v>
      </c>
      <c r="E21" s="1" t="s">
        <v>541</v>
      </c>
      <c r="F21" s="1" t="s">
        <v>1</v>
      </c>
      <c r="G21" s="11">
        <v>1</v>
      </c>
      <c r="I21" s="1" t="s">
        <v>845</v>
      </c>
      <c r="J21" s="1" t="s">
        <v>539</v>
      </c>
      <c r="K21" s="12">
        <v>11179</v>
      </c>
      <c r="L21" s="10" t="s">
        <v>98</v>
      </c>
      <c r="M21" s="10" t="s">
        <v>526</v>
      </c>
      <c r="N21" s="10" t="s">
        <v>505</v>
      </c>
      <c r="O21" s="10" t="s">
        <v>527</v>
      </c>
      <c r="P21" s="10" t="s">
        <v>528</v>
      </c>
      <c r="S21" s="9">
        <f t="shared" si="5"/>
        <v>3979.3</v>
      </c>
      <c r="T21" s="9">
        <f t="shared" si="3"/>
        <v>3429</v>
      </c>
      <c r="U21" s="9">
        <f t="shared" si="3"/>
        <v>3150</v>
      </c>
      <c r="V21" s="9">
        <f t="shared" si="3"/>
        <v>3415</v>
      </c>
      <c r="W21" s="9">
        <f t="shared" si="3"/>
        <v>3542</v>
      </c>
      <c r="X21" s="1" t="s">
        <v>540</v>
      </c>
      <c r="Y21" s="9">
        <v>1934</v>
      </c>
      <c r="Z21" s="9">
        <f t="shared" si="4"/>
        <v>828</v>
      </c>
      <c r="AA21" s="9">
        <f t="shared" si="4"/>
        <v>732</v>
      </c>
      <c r="AB21" s="9">
        <f t="shared" si="4"/>
        <v>757</v>
      </c>
      <c r="AC21" s="9">
        <f t="shared" si="4"/>
        <v>572</v>
      </c>
      <c r="AD21" s="9">
        <f t="shared" si="4"/>
        <v>540</v>
      </c>
    </row>
    <row r="22" spans="1:30" ht="12.75">
      <c r="A22" s="1">
        <v>3558</v>
      </c>
      <c r="B22" s="9">
        <v>4011.37</v>
      </c>
      <c r="E22" s="1" t="s">
        <v>541</v>
      </c>
      <c r="F22" s="1" t="s">
        <v>1</v>
      </c>
      <c r="G22" s="11">
        <v>1</v>
      </c>
      <c r="J22" s="1" t="s">
        <v>543</v>
      </c>
      <c r="K22" s="12">
        <v>11187</v>
      </c>
      <c r="L22" s="10" t="s">
        <v>149</v>
      </c>
      <c r="M22" s="10" t="s">
        <v>529</v>
      </c>
      <c r="N22" s="10" t="s">
        <v>530</v>
      </c>
      <c r="O22" s="10" t="s">
        <v>531</v>
      </c>
      <c r="P22" s="10" t="s">
        <v>532</v>
      </c>
      <c r="S22" s="9">
        <f t="shared" si="5"/>
        <v>4011.37</v>
      </c>
      <c r="T22" s="9">
        <f t="shared" si="3"/>
        <v>3454</v>
      </c>
      <c r="U22" s="9">
        <f t="shared" si="3"/>
        <v>3182</v>
      </c>
      <c r="V22" s="9">
        <f t="shared" si="3"/>
        <v>3436</v>
      </c>
      <c r="W22" s="9">
        <f t="shared" si="3"/>
        <v>3558</v>
      </c>
      <c r="Y22" s="9">
        <v>1934</v>
      </c>
      <c r="Z22" s="9">
        <f t="shared" si="4"/>
        <v>844</v>
      </c>
      <c r="AA22" s="9">
        <f t="shared" si="4"/>
        <v>714</v>
      </c>
      <c r="AB22" s="9">
        <f t="shared" si="4"/>
        <v>792</v>
      </c>
      <c r="AC22" s="9">
        <f t="shared" si="4"/>
        <v>604</v>
      </c>
      <c r="AD22" s="9">
        <f t="shared" si="4"/>
        <v>500</v>
      </c>
    </row>
    <row r="23" spans="1:24" ht="12.75">
      <c r="A23" s="1">
        <v>3542</v>
      </c>
      <c r="B23" s="9">
        <v>4067.745</v>
      </c>
      <c r="E23" s="1" t="s">
        <v>538</v>
      </c>
      <c r="F23" s="1" t="s">
        <v>1</v>
      </c>
      <c r="G23" s="11">
        <v>2</v>
      </c>
      <c r="I23" s="1" t="s">
        <v>446</v>
      </c>
      <c r="J23" s="1" t="s">
        <v>3</v>
      </c>
      <c r="K23" s="12">
        <v>11551</v>
      </c>
      <c r="L23" s="10" t="s">
        <v>839</v>
      </c>
      <c r="M23" s="10" t="s">
        <v>840</v>
      </c>
      <c r="N23" s="10" t="s">
        <v>841</v>
      </c>
      <c r="O23" s="10" t="s">
        <v>842</v>
      </c>
      <c r="P23" s="10" t="s">
        <v>843</v>
      </c>
      <c r="S23" s="9">
        <f t="shared" si="5"/>
        <v>4067.745</v>
      </c>
      <c r="T23" s="9">
        <f t="shared" si="3"/>
        <v>3472</v>
      </c>
      <c r="U23" s="9">
        <f t="shared" si="3"/>
        <v>3150</v>
      </c>
      <c r="V23" s="9">
        <f t="shared" si="3"/>
        <v>3426</v>
      </c>
      <c r="W23" s="9">
        <f t="shared" si="3"/>
        <v>3542</v>
      </c>
      <c r="X23" s="1" t="s">
        <v>844</v>
      </c>
    </row>
    <row r="24" spans="1:23" ht="12.75">
      <c r="A24" s="1">
        <v>3545</v>
      </c>
      <c r="B24" s="9">
        <v>4078.83</v>
      </c>
      <c r="E24" s="1" t="s">
        <v>542</v>
      </c>
      <c r="F24" s="1" t="s">
        <v>1</v>
      </c>
      <c r="G24" s="11">
        <v>1</v>
      </c>
      <c r="I24" s="1" t="s">
        <v>446</v>
      </c>
      <c r="J24" s="1" t="s">
        <v>3</v>
      </c>
      <c r="K24" s="12">
        <v>11551</v>
      </c>
      <c r="L24" s="10" t="s">
        <v>106</v>
      </c>
      <c r="M24" s="10" t="s">
        <v>756</v>
      </c>
      <c r="N24" s="10" t="s">
        <v>516</v>
      </c>
      <c r="O24" s="10" t="s">
        <v>837</v>
      </c>
      <c r="P24" s="10" t="s">
        <v>838</v>
      </c>
      <c r="S24" s="9">
        <f>MPentScore(S$1,$L24:$P24)</f>
        <v>4078.83</v>
      </c>
      <c r="T24" s="9">
        <f>MPentScore(T$1,$L24:$P24)</f>
        <v>3465</v>
      </c>
      <c r="U24" s="9">
        <f>MPentScore(U$1,$L24:$P24)</f>
        <v>3147</v>
      </c>
      <c r="V24" s="9">
        <f>MPentScore(V$1,$L24:$P24)</f>
        <v>3410</v>
      </c>
      <c r="W24" s="9">
        <f>MPentScore(W$1,$L24:$P24)</f>
        <v>3545</v>
      </c>
    </row>
    <row r="25" spans="1:24" ht="12.75">
      <c r="A25" s="1">
        <v>3565</v>
      </c>
      <c r="B25" s="9">
        <v>4163.535</v>
      </c>
      <c r="E25" s="1" t="s">
        <v>94</v>
      </c>
      <c r="F25" s="1" t="s">
        <v>95</v>
      </c>
      <c r="G25" s="11">
        <v>1</v>
      </c>
      <c r="I25" s="1" t="s">
        <v>845</v>
      </c>
      <c r="J25" s="1" t="s">
        <v>716</v>
      </c>
      <c r="K25" s="12">
        <v>12306</v>
      </c>
      <c r="L25" s="10" t="s">
        <v>738</v>
      </c>
      <c r="M25" s="10" t="s">
        <v>739</v>
      </c>
      <c r="N25" s="10" t="s">
        <v>740</v>
      </c>
      <c r="O25" s="10" t="s">
        <v>741</v>
      </c>
      <c r="P25" s="10" t="s">
        <v>742</v>
      </c>
      <c r="S25" s="9">
        <f aca="true" t="shared" si="6" ref="S25:W37">MPentScore(S$1,$L25:$P25)</f>
        <v>4163.535</v>
      </c>
      <c r="T25" s="9">
        <f t="shared" si="6"/>
        <v>3534</v>
      </c>
      <c r="U25" s="9">
        <f t="shared" si="6"/>
        <v>3223</v>
      </c>
      <c r="V25" s="9">
        <f t="shared" si="6"/>
        <v>3448</v>
      </c>
      <c r="W25" s="9">
        <f t="shared" si="6"/>
        <v>3565</v>
      </c>
      <c r="X25" s="1" t="s">
        <v>717</v>
      </c>
    </row>
    <row r="26" spans="1:23" ht="12.75">
      <c r="A26" s="1">
        <v>3543</v>
      </c>
      <c r="B26" s="9">
        <v>3546</v>
      </c>
      <c r="E26" s="1" t="s">
        <v>718</v>
      </c>
      <c r="F26" s="1" t="s">
        <v>95</v>
      </c>
      <c r="G26" s="11">
        <v>1</v>
      </c>
      <c r="J26" s="1" t="s">
        <v>719</v>
      </c>
      <c r="K26" s="12">
        <v>12965</v>
      </c>
      <c r="L26" s="10" t="s">
        <v>743</v>
      </c>
      <c r="M26" s="10" t="s">
        <v>744</v>
      </c>
      <c r="N26" s="10" t="s">
        <v>516</v>
      </c>
      <c r="O26" s="10" t="s">
        <v>745</v>
      </c>
      <c r="P26" s="10" t="s">
        <v>746</v>
      </c>
      <c r="T26" s="9">
        <f t="shared" si="6"/>
        <v>3546</v>
      </c>
      <c r="U26" s="9">
        <f t="shared" si="6"/>
        <v>3189</v>
      </c>
      <c r="V26" s="9">
        <f t="shared" si="6"/>
        <v>3400</v>
      </c>
      <c r="W26" s="9">
        <f t="shared" si="6"/>
        <v>3543</v>
      </c>
    </row>
    <row r="27" spans="1:23" ht="12.75">
      <c r="A27" s="1">
        <v>3639</v>
      </c>
      <c r="B27" s="9">
        <v>3669</v>
      </c>
      <c r="E27" s="1" t="s">
        <v>718</v>
      </c>
      <c r="F27" s="1" t="s">
        <v>95</v>
      </c>
      <c r="G27" s="11">
        <v>1</v>
      </c>
      <c r="I27" s="1" t="s">
        <v>845</v>
      </c>
      <c r="J27" s="1" t="s">
        <v>720</v>
      </c>
      <c r="K27" s="12">
        <v>13013</v>
      </c>
      <c r="L27" s="10" t="s">
        <v>181</v>
      </c>
      <c r="M27" s="10" t="s">
        <v>747</v>
      </c>
      <c r="N27" s="10" t="s">
        <v>576</v>
      </c>
      <c r="O27" s="10" t="s">
        <v>748</v>
      </c>
      <c r="P27" s="10" t="s">
        <v>749</v>
      </c>
      <c r="T27" s="9">
        <f t="shared" si="6"/>
        <v>3669</v>
      </c>
      <c r="U27" s="9">
        <f t="shared" si="6"/>
        <v>3359</v>
      </c>
      <c r="V27" s="9">
        <f t="shared" si="6"/>
        <v>3483</v>
      </c>
      <c r="W27" s="9">
        <f t="shared" si="6"/>
        <v>3639</v>
      </c>
    </row>
    <row r="28" spans="1:24" ht="12.75">
      <c r="A28" s="1">
        <v>3673</v>
      </c>
      <c r="B28" s="9">
        <v>3596</v>
      </c>
      <c r="E28" s="1" t="s">
        <v>721</v>
      </c>
      <c r="F28" s="1" t="s">
        <v>76</v>
      </c>
      <c r="G28" s="11">
        <v>1</v>
      </c>
      <c r="J28" s="1" t="s">
        <v>722</v>
      </c>
      <c r="K28" s="12">
        <v>13307</v>
      </c>
      <c r="L28" s="10" t="s">
        <v>750</v>
      </c>
      <c r="M28" s="10" t="s">
        <v>751</v>
      </c>
      <c r="N28" s="10" t="s">
        <v>752</v>
      </c>
      <c r="O28" s="10" t="s">
        <v>753</v>
      </c>
      <c r="P28" s="10" t="s">
        <v>754</v>
      </c>
      <c r="T28" s="9">
        <f t="shared" si="6"/>
        <v>3596</v>
      </c>
      <c r="U28" s="9">
        <f t="shared" si="6"/>
        <v>3337</v>
      </c>
      <c r="V28" s="9">
        <f t="shared" si="6"/>
        <v>3534</v>
      </c>
      <c r="W28" s="9">
        <f t="shared" si="6"/>
        <v>3673</v>
      </c>
      <c r="X28" s="1" t="s">
        <v>655</v>
      </c>
    </row>
    <row r="29" spans="1:23" ht="12.75">
      <c r="A29" s="1">
        <v>3841</v>
      </c>
      <c r="B29" s="9">
        <v>3824</v>
      </c>
      <c r="E29" s="1" t="s">
        <v>723</v>
      </c>
      <c r="F29" s="1" t="s">
        <v>95</v>
      </c>
      <c r="G29" s="11">
        <v>1</v>
      </c>
      <c r="I29" s="1" t="s">
        <v>845</v>
      </c>
      <c r="J29" s="1" t="s">
        <v>553</v>
      </c>
      <c r="K29" s="12">
        <v>13755</v>
      </c>
      <c r="L29" s="10" t="s">
        <v>755</v>
      </c>
      <c r="M29" s="10" t="s">
        <v>756</v>
      </c>
      <c r="N29" s="10" t="s">
        <v>757</v>
      </c>
      <c r="O29" s="10" t="s">
        <v>758</v>
      </c>
      <c r="P29" s="10" t="s">
        <v>759</v>
      </c>
      <c r="T29" s="9">
        <f t="shared" si="6"/>
        <v>3824</v>
      </c>
      <c r="U29" s="9">
        <f t="shared" si="6"/>
        <v>3621</v>
      </c>
      <c r="V29" s="9">
        <f t="shared" si="6"/>
        <v>3711</v>
      </c>
      <c r="W29" s="9">
        <f t="shared" si="6"/>
        <v>3841</v>
      </c>
    </row>
    <row r="30" spans="1:24" ht="12.75">
      <c r="A30" s="1">
        <v>3863</v>
      </c>
      <c r="B30" s="9">
        <v>3867</v>
      </c>
      <c r="E30" s="1" t="s">
        <v>723</v>
      </c>
      <c r="F30" s="1" t="s">
        <v>95</v>
      </c>
      <c r="G30" s="11">
        <v>1</v>
      </c>
      <c r="I30" s="1" t="s">
        <v>847</v>
      </c>
      <c r="J30" s="1" t="s">
        <v>724</v>
      </c>
      <c r="K30" s="12">
        <v>14481</v>
      </c>
      <c r="L30" s="10" t="s">
        <v>47</v>
      </c>
      <c r="M30" s="10" t="s">
        <v>760</v>
      </c>
      <c r="N30" s="10" t="s">
        <v>761</v>
      </c>
      <c r="O30" s="10" t="s">
        <v>762</v>
      </c>
      <c r="P30" s="10" t="s">
        <v>763</v>
      </c>
      <c r="T30" s="9">
        <f t="shared" si="6"/>
        <v>3867</v>
      </c>
      <c r="U30" s="9">
        <f t="shared" si="6"/>
        <v>3667</v>
      </c>
      <c r="V30" s="9">
        <f t="shared" si="6"/>
        <v>3757</v>
      </c>
      <c r="W30" s="9">
        <f t="shared" si="6"/>
        <v>3863</v>
      </c>
      <c r="X30" s="1" t="s">
        <v>725</v>
      </c>
    </row>
    <row r="31" spans="1:24" ht="12.75">
      <c r="A31" s="1">
        <v>3860</v>
      </c>
      <c r="B31" s="9">
        <v>3668</v>
      </c>
      <c r="E31" s="1" t="s">
        <v>965</v>
      </c>
      <c r="F31" s="1" t="s">
        <v>726</v>
      </c>
      <c r="G31" s="11">
        <v>1</v>
      </c>
      <c r="J31" s="1" t="s">
        <v>727</v>
      </c>
      <c r="K31" s="12">
        <v>20224</v>
      </c>
      <c r="L31" s="10" t="s">
        <v>764</v>
      </c>
      <c r="M31" s="10" t="s">
        <v>765</v>
      </c>
      <c r="N31" s="10" t="s">
        <v>766</v>
      </c>
      <c r="O31" s="10" t="s">
        <v>767</v>
      </c>
      <c r="P31" s="10" t="s">
        <v>635</v>
      </c>
      <c r="U31" s="9">
        <f t="shared" si="6"/>
        <v>3668</v>
      </c>
      <c r="V31" s="9">
        <f t="shared" si="6"/>
        <v>3714</v>
      </c>
      <c r="W31" s="9">
        <f t="shared" si="6"/>
        <v>3860</v>
      </c>
      <c r="X31" s="1" t="s">
        <v>728</v>
      </c>
    </row>
    <row r="32" spans="1:23" ht="12.75">
      <c r="A32" s="1">
        <v>3914</v>
      </c>
      <c r="B32" s="9">
        <v>3736</v>
      </c>
      <c r="E32" s="1" t="s">
        <v>729</v>
      </c>
      <c r="F32" s="1" t="s">
        <v>726</v>
      </c>
      <c r="G32" s="11">
        <v>1</v>
      </c>
      <c r="J32" s="1" t="s">
        <v>730</v>
      </c>
      <c r="K32" s="12">
        <v>20596</v>
      </c>
      <c r="L32" s="10" t="s">
        <v>768</v>
      </c>
      <c r="M32" s="10" t="s">
        <v>769</v>
      </c>
      <c r="N32" s="10" t="s">
        <v>770</v>
      </c>
      <c r="O32" s="10" t="s">
        <v>771</v>
      </c>
      <c r="P32" s="10" t="s">
        <v>772</v>
      </c>
      <c r="U32" s="9">
        <f t="shared" si="6"/>
        <v>3736</v>
      </c>
      <c r="V32" s="9">
        <f t="shared" si="6"/>
        <v>3762</v>
      </c>
      <c r="W32" s="9">
        <f t="shared" si="6"/>
        <v>3914</v>
      </c>
    </row>
    <row r="33" spans="1:23" ht="12.75">
      <c r="A33" s="1">
        <v>4011</v>
      </c>
      <c r="B33" s="9">
        <v>3901</v>
      </c>
      <c r="E33" s="1" t="s">
        <v>729</v>
      </c>
      <c r="F33" s="1" t="s">
        <v>726</v>
      </c>
      <c r="G33" s="11">
        <v>1</v>
      </c>
      <c r="J33" s="1" t="s">
        <v>731</v>
      </c>
      <c r="K33" s="12">
        <v>21297</v>
      </c>
      <c r="L33" s="10" t="s">
        <v>773</v>
      </c>
      <c r="M33" s="10" t="s">
        <v>774</v>
      </c>
      <c r="N33" s="10" t="s">
        <v>775</v>
      </c>
      <c r="O33" s="10" t="s">
        <v>776</v>
      </c>
      <c r="P33" s="10" t="s">
        <v>777</v>
      </c>
      <c r="U33" s="9">
        <f t="shared" si="6"/>
        <v>3901</v>
      </c>
      <c r="V33" s="9">
        <f t="shared" si="6"/>
        <v>3857</v>
      </c>
      <c r="W33" s="9">
        <f t="shared" si="6"/>
        <v>4011</v>
      </c>
    </row>
    <row r="34" spans="1:24" ht="12.75">
      <c r="A34" s="1">
        <v>4051</v>
      </c>
      <c r="B34" s="9">
        <v>4006</v>
      </c>
      <c r="E34" s="1" t="s">
        <v>729</v>
      </c>
      <c r="F34" s="1" t="s">
        <v>726</v>
      </c>
      <c r="G34" s="11">
        <v>1</v>
      </c>
      <c r="I34" s="1" t="s">
        <v>845</v>
      </c>
      <c r="J34" s="1" t="s">
        <v>716</v>
      </c>
      <c r="K34" s="12">
        <v>21796</v>
      </c>
      <c r="L34" s="10" t="s">
        <v>778</v>
      </c>
      <c r="M34" s="10" t="s">
        <v>779</v>
      </c>
      <c r="N34" s="10" t="s">
        <v>780</v>
      </c>
      <c r="O34" s="10" t="s">
        <v>781</v>
      </c>
      <c r="P34" s="10" t="s">
        <v>782</v>
      </c>
      <c r="U34" s="9">
        <f t="shared" si="6"/>
        <v>4007</v>
      </c>
      <c r="V34" s="9">
        <f t="shared" si="6"/>
        <v>3864</v>
      </c>
      <c r="W34" s="9">
        <f t="shared" si="6"/>
        <v>4051</v>
      </c>
      <c r="X34" s="1" t="s">
        <v>848</v>
      </c>
    </row>
    <row r="35" spans="1:24" ht="12.75">
      <c r="A35" s="1">
        <v>4223</v>
      </c>
      <c r="B35" s="9">
        <v>4016</v>
      </c>
      <c r="E35" s="1" t="s">
        <v>246</v>
      </c>
      <c r="F35" s="1" t="s">
        <v>95</v>
      </c>
      <c r="G35" s="11">
        <v>1</v>
      </c>
      <c r="J35" s="1" t="s">
        <v>732</v>
      </c>
      <c r="K35" s="12">
        <v>23954</v>
      </c>
      <c r="L35" s="10" t="s">
        <v>783</v>
      </c>
      <c r="M35" s="10" t="s">
        <v>784</v>
      </c>
      <c r="N35" s="10" t="s">
        <v>757</v>
      </c>
      <c r="O35" s="10" t="s">
        <v>785</v>
      </c>
      <c r="P35" s="10" t="s">
        <v>597</v>
      </c>
      <c r="V35" s="9">
        <f t="shared" si="6"/>
        <v>4016</v>
      </c>
      <c r="W35" s="9">
        <f t="shared" si="6"/>
        <v>4223</v>
      </c>
      <c r="X35" s="1" t="s">
        <v>733</v>
      </c>
    </row>
    <row r="36" spans="1:24" ht="12.75">
      <c r="A36" s="1">
        <v>4272</v>
      </c>
      <c r="B36" s="9">
        <v>4079</v>
      </c>
      <c r="E36" s="1" t="s">
        <v>734</v>
      </c>
      <c r="F36" s="1" t="s">
        <v>726</v>
      </c>
      <c r="G36" s="11">
        <v>1</v>
      </c>
      <c r="J36" s="1" t="s">
        <v>735</v>
      </c>
      <c r="K36" s="12">
        <v>25067</v>
      </c>
      <c r="L36" s="10" t="s">
        <v>786</v>
      </c>
      <c r="M36" s="10" t="s">
        <v>787</v>
      </c>
      <c r="N36" s="10" t="s">
        <v>775</v>
      </c>
      <c r="O36" s="10" t="s">
        <v>788</v>
      </c>
      <c r="P36" s="10" t="s">
        <v>846</v>
      </c>
      <c r="V36" s="9">
        <f t="shared" si="6"/>
        <v>4079</v>
      </c>
      <c r="W36" s="9">
        <f t="shared" si="6"/>
        <v>4272</v>
      </c>
      <c r="X36" s="1" t="s">
        <v>963</v>
      </c>
    </row>
    <row r="37" spans="1:24" ht="12.75">
      <c r="A37" s="1">
        <v>4282</v>
      </c>
      <c r="B37" s="9">
        <v>4123</v>
      </c>
      <c r="E37" s="1" t="s">
        <v>736</v>
      </c>
      <c r="F37" s="1" t="s">
        <v>76</v>
      </c>
      <c r="G37" s="11">
        <v>1</v>
      </c>
      <c r="J37" s="1" t="s">
        <v>737</v>
      </c>
      <c r="K37" s="12">
        <v>25431</v>
      </c>
      <c r="L37" s="10" t="s">
        <v>960</v>
      </c>
      <c r="M37" s="10" t="s">
        <v>790</v>
      </c>
      <c r="N37" s="10" t="s">
        <v>961</v>
      </c>
      <c r="O37" s="10" t="s">
        <v>234</v>
      </c>
      <c r="P37" s="10" t="s">
        <v>237</v>
      </c>
      <c r="V37" s="9">
        <f t="shared" si="6"/>
        <v>4123</v>
      </c>
      <c r="W37" s="9">
        <f t="shared" si="6"/>
        <v>4282</v>
      </c>
      <c r="X37" s="1" t="s">
        <v>962</v>
      </c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C26"/>
  <sheetViews>
    <sheetView tabSelected="1" zoomScale="80" zoomScaleNormal="80" zoomScalePageLayoutView="0" workbookViewId="0" topLeftCell="A1">
      <pane ySplit="1" topLeftCell="BM2" activePane="bottomLeft" state="frozen"/>
      <selection pane="topLeft" activeCell="A1" sqref="A1"/>
      <selection pane="bottomLeft" activeCell="W1" sqref="W1"/>
    </sheetView>
  </sheetViews>
  <sheetFormatPr defaultColWidth="9.140625" defaultRowHeight="12.75"/>
  <cols>
    <col min="1" max="1" width="6.57421875" style="9" bestFit="1" customWidth="1"/>
    <col min="2" max="2" width="10.421875" style="9" customWidth="1"/>
    <col min="3" max="3" width="3.7109375" style="1" bestFit="1" customWidth="1"/>
    <col min="4" max="4" width="20.28125" style="1" bestFit="1" customWidth="1"/>
    <col min="5" max="5" width="5.140625" style="1" bestFit="1" customWidth="1"/>
    <col min="6" max="6" width="5.8515625" style="11" bestFit="1" customWidth="1"/>
    <col min="7" max="7" width="6.00390625" style="1" bestFit="1" customWidth="1"/>
    <col min="8" max="8" width="10.8515625" style="1" bestFit="1" customWidth="1"/>
    <col min="9" max="9" width="15.7109375" style="1" bestFit="1" customWidth="1"/>
    <col min="10" max="10" width="10.8515625" style="1" bestFit="1" customWidth="1"/>
    <col min="11" max="12" width="5.7109375" style="10" bestFit="1" customWidth="1"/>
    <col min="13" max="13" width="6.00390625" style="10" customWidth="1"/>
    <col min="14" max="14" width="6.00390625" style="10" bestFit="1" customWidth="1"/>
    <col min="15" max="15" width="5.7109375" style="10" bestFit="1" customWidth="1"/>
    <col min="16" max="16" width="6.00390625" style="10" bestFit="1" customWidth="1"/>
    <col min="17" max="17" width="7.7109375" style="10" bestFit="1" customWidth="1"/>
    <col min="18" max="18" width="4.28125" style="1" bestFit="1" customWidth="1"/>
    <col min="19" max="19" width="8.8515625" style="1" bestFit="1" customWidth="1"/>
    <col min="20" max="20" width="5.57421875" style="1" customWidth="1"/>
    <col min="21" max="21" width="39.28125" style="1" bestFit="1" customWidth="1"/>
    <col min="22" max="22" width="7.00390625" style="9" bestFit="1" customWidth="1"/>
    <col min="23" max="27" width="9.140625" style="9" customWidth="1"/>
    <col min="28" max="16384" width="9.140625" style="1" customWidth="1"/>
  </cols>
  <sheetData>
    <row r="1" spans="1:29" ht="12.75">
      <c r="A1" s="15" t="s">
        <v>14</v>
      </c>
      <c r="B1" s="15" t="s">
        <v>565</v>
      </c>
      <c r="C1" s="7" t="s">
        <v>16</v>
      </c>
      <c r="D1" s="8" t="s">
        <v>17</v>
      </c>
      <c r="E1" s="8" t="s">
        <v>18</v>
      </c>
      <c r="F1" s="5" t="s">
        <v>19</v>
      </c>
      <c r="G1" s="7" t="s">
        <v>20</v>
      </c>
      <c r="H1" s="7" t="s">
        <v>21</v>
      </c>
      <c r="I1" s="4" t="s">
        <v>22</v>
      </c>
      <c r="J1" s="13" t="s">
        <v>23</v>
      </c>
      <c r="K1" s="17">
        <v>60</v>
      </c>
      <c r="L1" s="17" t="s">
        <v>25</v>
      </c>
      <c r="M1" s="7" t="s">
        <v>26</v>
      </c>
      <c r="N1" s="7" t="s">
        <v>27</v>
      </c>
      <c r="O1" s="7" t="s">
        <v>707</v>
      </c>
      <c r="P1" s="7" t="s">
        <v>30</v>
      </c>
      <c r="Q1" s="7" t="s">
        <v>708</v>
      </c>
      <c r="R1" s="7" t="s">
        <v>32</v>
      </c>
      <c r="S1" s="8">
        <v>1962</v>
      </c>
      <c r="T1" s="8">
        <v>1984</v>
      </c>
      <c r="U1" t="s">
        <v>470</v>
      </c>
      <c r="V1" s="2" t="s">
        <v>971</v>
      </c>
      <c r="W1" s="17">
        <v>60</v>
      </c>
      <c r="X1" s="17" t="s">
        <v>25</v>
      </c>
      <c r="Y1" s="7" t="s">
        <v>26</v>
      </c>
      <c r="Z1" s="7" t="s">
        <v>27</v>
      </c>
      <c r="AA1" s="7" t="s">
        <v>707</v>
      </c>
      <c r="AB1" s="7" t="s">
        <v>30</v>
      </c>
      <c r="AC1" s="7" t="s">
        <v>708</v>
      </c>
    </row>
    <row r="2" spans="1:29" ht="12.75">
      <c r="A2" s="38">
        <v>5429</v>
      </c>
      <c r="B2" s="15"/>
      <c r="C2" s="7"/>
      <c r="D2" s="8" t="s">
        <v>850</v>
      </c>
      <c r="E2" s="8" t="s">
        <v>247</v>
      </c>
      <c r="F2" s="5" t="s">
        <v>2</v>
      </c>
      <c r="G2" s="7"/>
      <c r="H2" s="7"/>
      <c r="I2" s="4" t="s">
        <v>851</v>
      </c>
      <c r="J2" s="13">
        <v>25634</v>
      </c>
      <c r="K2" s="17">
        <v>6.7</v>
      </c>
      <c r="L2" s="37" t="s">
        <v>852</v>
      </c>
      <c r="M2" s="28" t="s">
        <v>853</v>
      </c>
      <c r="N2" s="28" t="s">
        <v>223</v>
      </c>
      <c r="O2" s="28" t="s">
        <v>854</v>
      </c>
      <c r="P2" s="28" t="s">
        <v>235</v>
      </c>
      <c r="Q2" s="28" t="s">
        <v>855</v>
      </c>
      <c r="R2" s="7"/>
      <c r="S2" s="9" t="e">
        <f>MiHeptScore(S$1,$K2:$Q2)</f>
        <v>#VALUE!</v>
      </c>
      <c r="T2" s="9">
        <f aca="true" t="shared" si="0" ref="S2:T5">MiHeptScore(T$1,$K2:$Q2)</f>
        <v>5429</v>
      </c>
      <c r="V2" s="2">
        <v>1962</v>
      </c>
      <c r="W2" s="8" t="e">
        <f>MScore($V2,W$1,K2)</f>
        <v>#VALUE!</v>
      </c>
      <c r="X2" s="8">
        <f aca="true" t="shared" si="1" ref="X2:AC2">MScore($V2,X$1,L2)</f>
        <v>772</v>
      </c>
      <c r="Y2" s="8">
        <f t="shared" si="1"/>
        <v>785</v>
      </c>
      <c r="Z2" s="8">
        <f t="shared" si="1"/>
        <v>788</v>
      </c>
      <c r="AA2" s="8" t="e">
        <f t="shared" si="1"/>
        <v>#VALUE!</v>
      </c>
      <c r="AB2" s="8">
        <f t="shared" si="1"/>
        <v>832</v>
      </c>
      <c r="AC2" s="8">
        <f t="shared" si="1"/>
        <v>520</v>
      </c>
    </row>
    <row r="3" spans="1:29" ht="12.75">
      <c r="A3" s="38">
        <v>5563</v>
      </c>
      <c r="B3" s="15"/>
      <c r="C3" s="7"/>
      <c r="D3" s="29" t="s">
        <v>856</v>
      </c>
      <c r="E3" s="29" t="s">
        <v>247</v>
      </c>
      <c r="F3" s="30" t="s">
        <v>2</v>
      </c>
      <c r="G3" s="7"/>
      <c r="H3" s="7"/>
      <c r="I3" s="31" t="s">
        <v>851</v>
      </c>
      <c r="J3" s="13">
        <v>25998</v>
      </c>
      <c r="K3" s="37" t="s">
        <v>857</v>
      </c>
      <c r="L3" s="37" t="s">
        <v>858</v>
      </c>
      <c r="M3" s="28" t="s">
        <v>859</v>
      </c>
      <c r="N3" s="28" t="s">
        <v>250</v>
      </c>
      <c r="O3" s="28" t="s">
        <v>854</v>
      </c>
      <c r="P3" s="28" t="s">
        <v>860</v>
      </c>
      <c r="Q3" s="28" t="s">
        <v>861</v>
      </c>
      <c r="R3" s="7"/>
      <c r="S3" s="9" t="e">
        <f t="shared" si="0"/>
        <v>#VALUE!</v>
      </c>
      <c r="T3" s="9">
        <f t="shared" si="0"/>
        <v>5563</v>
      </c>
      <c r="V3" s="2">
        <v>1984</v>
      </c>
      <c r="W3" s="8">
        <f>MScore($V3,W$1,K3)</f>
        <v>904</v>
      </c>
      <c r="X3" s="8">
        <f>MScore($V3,X$1,L3)</f>
        <v>871</v>
      </c>
      <c r="Y3" s="8">
        <f>MScore($V3,Y$1,M3)</f>
        <v>708</v>
      </c>
      <c r="Z3" s="8">
        <f>MScore($V3,Z$1,N3)</f>
        <v>661</v>
      </c>
      <c r="AA3" s="8">
        <f>MScore($V3,AA$1,O3)</f>
        <v>898</v>
      </c>
      <c r="AB3" s="8">
        <f>MScore($V3,AB$1,P3)</f>
        <v>760</v>
      </c>
      <c r="AC3" s="8">
        <f>MScore($V3,AC$1,Q3)</f>
        <v>761</v>
      </c>
    </row>
    <row r="4" spans="1:27" ht="12.75">
      <c r="A4" s="15">
        <v>5716</v>
      </c>
      <c r="B4" s="15"/>
      <c r="C4" s="7"/>
      <c r="D4" s="29" t="s">
        <v>862</v>
      </c>
      <c r="E4" s="29" t="s">
        <v>247</v>
      </c>
      <c r="F4" s="30" t="s">
        <v>2</v>
      </c>
      <c r="G4" s="7"/>
      <c r="H4" s="7"/>
      <c r="I4" s="31" t="s">
        <v>851</v>
      </c>
      <c r="J4" s="13">
        <v>26333</v>
      </c>
      <c r="K4" s="37" t="s">
        <v>863</v>
      </c>
      <c r="L4" s="37" t="s">
        <v>789</v>
      </c>
      <c r="M4" s="28" t="s">
        <v>864</v>
      </c>
      <c r="N4" s="28" t="s">
        <v>865</v>
      </c>
      <c r="O4" s="28" t="s">
        <v>866</v>
      </c>
      <c r="P4" s="28" t="s">
        <v>867</v>
      </c>
      <c r="Q4" s="28" t="s">
        <v>868</v>
      </c>
      <c r="R4" s="7"/>
      <c r="S4" s="9" t="e">
        <f t="shared" si="0"/>
        <v>#VALUE!</v>
      </c>
      <c r="T4" s="9">
        <f t="shared" si="0"/>
        <v>5716</v>
      </c>
      <c r="V4" s="2"/>
      <c r="W4" s="2"/>
      <c r="X4" s="2"/>
      <c r="Y4" s="2"/>
      <c r="Z4" s="2"/>
      <c r="AA4" s="2"/>
    </row>
    <row r="5" spans="1:20" ht="12.75">
      <c r="A5" s="9">
        <v>5724</v>
      </c>
      <c r="B5" s="9">
        <v>5734</v>
      </c>
      <c r="D5" s="29" t="s">
        <v>869</v>
      </c>
      <c r="E5" s="29" t="s">
        <v>247</v>
      </c>
      <c r="F5" s="11">
        <v>1</v>
      </c>
      <c r="I5" s="39" t="s">
        <v>130</v>
      </c>
      <c r="J5" s="12">
        <v>27791</v>
      </c>
      <c r="K5" s="40" t="s">
        <v>870</v>
      </c>
      <c r="L5" s="40" t="s">
        <v>871</v>
      </c>
      <c r="M5" s="40" t="s">
        <v>872</v>
      </c>
      <c r="N5" s="40" t="s">
        <v>873</v>
      </c>
      <c r="O5" s="40" t="s">
        <v>874</v>
      </c>
      <c r="P5" s="40" t="s">
        <v>200</v>
      </c>
      <c r="Q5" s="40" t="s">
        <v>875</v>
      </c>
      <c r="S5" s="9" t="e">
        <f t="shared" si="0"/>
        <v>#VALUE!</v>
      </c>
      <c r="T5" s="9">
        <f t="shared" si="0"/>
        <v>5724</v>
      </c>
    </row>
    <row r="6" spans="1:20" ht="12.75">
      <c r="A6" s="9">
        <v>5860</v>
      </c>
      <c r="B6" s="9">
        <v>5898</v>
      </c>
      <c r="D6" s="29" t="s">
        <v>869</v>
      </c>
      <c r="E6" s="29" t="s">
        <v>247</v>
      </c>
      <c r="F6" s="11">
        <v>1</v>
      </c>
      <c r="I6" s="39" t="s">
        <v>130</v>
      </c>
      <c r="J6" s="12">
        <v>28519</v>
      </c>
      <c r="K6" s="40" t="s">
        <v>870</v>
      </c>
      <c r="L6" s="40" t="s">
        <v>113</v>
      </c>
      <c r="M6" s="40" t="s">
        <v>876</v>
      </c>
      <c r="N6" s="40" t="s">
        <v>877</v>
      </c>
      <c r="O6" s="40" t="s">
        <v>874</v>
      </c>
      <c r="P6" s="40" t="s">
        <v>860</v>
      </c>
      <c r="Q6" s="40" t="s">
        <v>878</v>
      </c>
      <c r="S6" s="9" t="e">
        <f aca="true" t="shared" si="2" ref="S6:T20">MiHeptScore(S$1,$K6:$Q6)</f>
        <v>#VALUE!</v>
      </c>
      <c r="T6" s="9">
        <f t="shared" si="2"/>
        <v>5860</v>
      </c>
    </row>
    <row r="7" spans="1:20" ht="12.75">
      <c r="A7" s="9">
        <v>5934</v>
      </c>
      <c r="D7" s="39" t="s">
        <v>879</v>
      </c>
      <c r="E7" s="39" t="s">
        <v>726</v>
      </c>
      <c r="F7" s="11">
        <v>1</v>
      </c>
      <c r="I7" s="39" t="s">
        <v>880</v>
      </c>
      <c r="J7" s="12">
        <v>28904</v>
      </c>
      <c r="K7" s="40" t="s">
        <v>159</v>
      </c>
      <c r="L7" s="40" t="s">
        <v>778</v>
      </c>
      <c r="M7" s="40" t="s">
        <v>881</v>
      </c>
      <c r="N7" s="40" t="s">
        <v>334</v>
      </c>
      <c r="O7" s="40" t="s">
        <v>882</v>
      </c>
      <c r="P7" s="40" t="s">
        <v>286</v>
      </c>
      <c r="Q7" s="40" t="s">
        <v>883</v>
      </c>
      <c r="S7" s="9" t="e">
        <f t="shared" si="2"/>
        <v>#VALUE!</v>
      </c>
      <c r="T7" s="9">
        <f t="shared" si="2"/>
        <v>5934</v>
      </c>
    </row>
    <row r="8" spans="1:20" ht="12.75">
      <c r="A8" s="9">
        <v>6013</v>
      </c>
      <c r="B8" s="9">
        <v>6609</v>
      </c>
      <c r="D8" s="39" t="s">
        <v>884</v>
      </c>
      <c r="E8" s="39" t="s">
        <v>726</v>
      </c>
      <c r="F8" s="11">
        <v>1</v>
      </c>
      <c r="H8" s="39" t="s">
        <v>923</v>
      </c>
      <c r="I8" s="39" t="s">
        <v>885</v>
      </c>
      <c r="J8" s="12">
        <v>29282</v>
      </c>
      <c r="K8" s="40" t="s">
        <v>857</v>
      </c>
      <c r="L8" s="40" t="s">
        <v>783</v>
      </c>
      <c r="M8" s="40" t="s">
        <v>886</v>
      </c>
      <c r="N8" s="40" t="s">
        <v>887</v>
      </c>
      <c r="O8" s="40" t="s">
        <v>888</v>
      </c>
      <c r="P8" s="40" t="s">
        <v>286</v>
      </c>
      <c r="Q8" s="40" t="s">
        <v>889</v>
      </c>
      <c r="S8" s="9" t="e">
        <f t="shared" si="2"/>
        <v>#VALUE!</v>
      </c>
      <c r="T8" s="9">
        <f t="shared" si="2"/>
        <v>6013</v>
      </c>
    </row>
    <row r="9" spans="1:20" ht="12.75">
      <c r="A9" s="9">
        <v>6144</v>
      </c>
      <c r="D9" s="39" t="s">
        <v>884</v>
      </c>
      <c r="E9" s="39" t="s">
        <v>726</v>
      </c>
      <c r="F9" s="11">
        <v>1</v>
      </c>
      <c r="I9" s="39" t="s">
        <v>890</v>
      </c>
      <c r="J9" s="12">
        <v>30002</v>
      </c>
      <c r="K9" s="40" t="s">
        <v>891</v>
      </c>
      <c r="L9" s="40" t="s">
        <v>892</v>
      </c>
      <c r="M9" s="40" t="s">
        <v>893</v>
      </c>
      <c r="N9" s="40" t="s">
        <v>434</v>
      </c>
      <c r="O9" s="40" t="s">
        <v>397</v>
      </c>
      <c r="P9" s="40" t="s">
        <v>286</v>
      </c>
      <c r="Q9" s="40" t="s">
        <v>894</v>
      </c>
      <c r="S9" s="9" t="e">
        <f t="shared" si="2"/>
        <v>#VALUE!</v>
      </c>
      <c r="T9" s="9">
        <f t="shared" si="2"/>
        <v>6144</v>
      </c>
    </row>
    <row r="10" spans="1:27" s="42" customFormat="1" ht="12.75">
      <c r="A10" s="41">
        <v>6179</v>
      </c>
      <c r="B10" s="41">
        <v>6018</v>
      </c>
      <c r="C10" s="42" t="s">
        <v>945</v>
      </c>
      <c r="D10" s="42" t="s">
        <v>942</v>
      </c>
      <c r="E10" s="42" t="s">
        <v>943</v>
      </c>
      <c r="F10" s="43">
        <v>1</v>
      </c>
      <c r="I10" s="42" t="s">
        <v>944</v>
      </c>
      <c r="J10" s="44">
        <v>30688</v>
      </c>
      <c r="K10" s="45" t="s">
        <v>946</v>
      </c>
      <c r="L10" s="45" t="s">
        <v>947</v>
      </c>
      <c r="M10" s="45" t="s">
        <v>948</v>
      </c>
      <c r="N10" s="45" t="s">
        <v>356</v>
      </c>
      <c r="O10" s="45" t="s">
        <v>949</v>
      </c>
      <c r="P10" s="45" t="s">
        <v>318</v>
      </c>
      <c r="Q10" s="45" t="s">
        <v>950</v>
      </c>
      <c r="S10" s="41" t="e">
        <f t="shared" si="2"/>
        <v>#VALUE!</v>
      </c>
      <c r="T10" s="41">
        <f t="shared" si="2"/>
        <v>6179</v>
      </c>
      <c r="U10" s="42" t="s">
        <v>951</v>
      </c>
      <c r="V10" s="41"/>
      <c r="W10" s="41"/>
      <c r="X10" s="41"/>
      <c r="Y10" s="41"/>
      <c r="Z10" s="41"/>
      <c r="AA10" s="41"/>
    </row>
    <row r="11" spans="1:27" s="42" customFormat="1" ht="12.75">
      <c r="A11" s="41">
        <v>6283</v>
      </c>
      <c r="B11" s="41">
        <v>6114</v>
      </c>
      <c r="C11" s="42" t="s">
        <v>945</v>
      </c>
      <c r="D11" s="42" t="s">
        <v>942</v>
      </c>
      <c r="E11" s="42" t="s">
        <v>943</v>
      </c>
      <c r="F11" s="43">
        <v>1</v>
      </c>
      <c r="I11" s="42" t="s">
        <v>944</v>
      </c>
      <c r="J11" s="44">
        <v>31074</v>
      </c>
      <c r="K11" s="45" t="s">
        <v>574</v>
      </c>
      <c r="L11" s="45" t="s">
        <v>953</v>
      </c>
      <c r="M11" s="45" t="s">
        <v>954</v>
      </c>
      <c r="N11" s="45" t="s">
        <v>955</v>
      </c>
      <c r="O11" s="45" t="s">
        <v>956</v>
      </c>
      <c r="P11" s="45" t="s">
        <v>318</v>
      </c>
      <c r="Q11" s="45" t="s">
        <v>957</v>
      </c>
      <c r="S11" s="41" t="e">
        <f t="shared" si="2"/>
        <v>#VALUE!</v>
      </c>
      <c r="T11" s="41">
        <f t="shared" si="2"/>
        <v>6283</v>
      </c>
      <c r="U11" s="42" t="s">
        <v>951</v>
      </c>
      <c r="V11" s="41"/>
      <c r="W11" s="41"/>
      <c r="X11" s="41"/>
      <c r="Y11" s="41"/>
      <c r="Z11" s="41"/>
      <c r="AA11" s="41"/>
    </row>
    <row r="12" spans="1:20" ht="12.75">
      <c r="A12" s="9">
        <v>6163</v>
      </c>
      <c r="B12" s="9">
        <v>6163</v>
      </c>
      <c r="D12" s="39" t="s">
        <v>895</v>
      </c>
      <c r="E12" s="39" t="s">
        <v>247</v>
      </c>
      <c r="F12" s="11">
        <v>1</v>
      </c>
      <c r="I12" s="39" t="s">
        <v>896</v>
      </c>
      <c r="J12" s="12">
        <v>31458</v>
      </c>
      <c r="K12" s="40" t="s">
        <v>897</v>
      </c>
      <c r="L12" s="40" t="s">
        <v>898</v>
      </c>
      <c r="M12" s="40" t="s">
        <v>899</v>
      </c>
      <c r="N12" s="40" t="s">
        <v>356</v>
      </c>
      <c r="O12" s="40" t="s">
        <v>409</v>
      </c>
      <c r="P12" s="40" t="s">
        <v>426</v>
      </c>
      <c r="Q12" s="40" t="s">
        <v>900</v>
      </c>
      <c r="S12" s="9" t="e">
        <f t="shared" si="2"/>
        <v>#VALUE!</v>
      </c>
      <c r="T12" s="9">
        <f t="shared" si="2"/>
        <v>6163</v>
      </c>
    </row>
    <row r="13" spans="1:21" ht="12.75">
      <c r="A13" s="9">
        <v>6241</v>
      </c>
      <c r="B13" s="9">
        <v>6241</v>
      </c>
      <c r="C13" s="39" t="s">
        <v>958</v>
      </c>
      <c r="D13" s="39" t="s">
        <v>901</v>
      </c>
      <c r="E13" s="39" t="s">
        <v>902</v>
      </c>
      <c r="F13" s="11">
        <v>1</v>
      </c>
      <c r="H13" s="39" t="s">
        <v>446</v>
      </c>
      <c r="I13" s="39" t="s">
        <v>903</v>
      </c>
      <c r="J13" s="12">
        <v>32551</v>
      </c>
      <c r="K13" s="40" t="s">
        <v>106</v>
      </c>
      <c r="L13" s="40" t="s">
        <v>904</v>
      </c>
      <c r="M13" s="40" t="s">
        <v>872</v>
      </c>
      <c r="N13" s="40" t="s">
        <v>905</v>
      </c>
      <c r="O13" s="40" t="s">
        <v>906</v>
      </c>
      <c r="P13" s="40" t="s">
        <v>426</v>
      </c>
      <c r="Q13" s="40" t="s">
        <v>907</v>
      </c>
      <c r="S13" s="9" t="e">
        <f t="shared" si="2"/>
        <v>#VALUE!</v>
      </c>
      <c r="T13" s="9">
        <f t="shared" si="2"/>
        <v>6241</v>
      </c>
      <c r="U13" s="39" t="s">
        <v>952</v>
      </c>
    </row>
    <row r="14" spans="1:20" ht="12.75">
      <c r="A14" s="9">
        <v>6273</v>
      </c>
      <c r="B14" s="9">
        <v>6273</v>
      </c>
      <c r="D14" s="39" t="s">
        <v>901</v>
      </c>
      <c r="E14" s="39" t="s">
        <v>902</v>
      </c>
      <c r="F14" s="11">
        <v>1</v>
      </c>
      <c r="H14" s="39" t="s">
        <v>446</v>
      </c>
      <c r="I14" s="39" t="s">
        <v>908</v>
      </c>
      <c r="J14" s="12">
        <v>32915</v>
      </c>
      <c r="K14" s="40" t="s">
        <v>106</v>
      </c>
      <c r="L14" s="40" t="s">
        <v>898</v>
      </c>
      <c r="M14" s="40" t="s">
        <v>909</v>
      </c>
      <c r="N14" s="40" t="s">
        <v>910</v>
      </c>
      <c r="O14" s="40" t="s">
        <v>911</v>
      </c>
      <c r="P14" s="40" t="s">
        <v>318</v>
      </c>
      <c r="Q14" s="40" t="s">
        <v>912</v>
      </c>
      <c r="S14" s="9" t="e">
        <f t="shared" si="2"/>
        <v>#VALUE!</v>
      </c>
      <c r="T14" s="9">
        <f t="shared" si="2"/>
        <v>6273</v>
      </c>
    </row>
    <row r="15" spans="1:20" ht="12.75">
      <c r="A15" s="9">
        <v>6289</v>
      </c>
      <c r="B15" s="9">
        <v>6289</v>
      </c>
      <c r="D15" s="39" t="s">
        <v>901</v>
      </c>
      <c r="E15" s="39" t="s">
        <v>902</v>
      </c>
      <c r="F15" s="11">
        <v>1</v>
      </c>
      <c r="H15" s="39" t="s">
        <v>446</v>
      </c>
      <c r="I15" s="39" t="s">
        <v>908</v>
      </c>
      <c r="J15" s="12">
        <v>33636</v>
      </c>
      <c r="K15" s="40" t="s">
        <v>159</v>
      </c>
      <c r="L15" s="40" t="s">
        <v>913</v>
      </c>
      <c r="M15" s="40" t="s">
        <v>6</v>
      </c>
      <c r="N15" s="40" t="s">
        <v>910</v>
      </c>
      <c r="O15" s="40" t="s">
        <v>906</v>
      </c>
      <c r="P15" s="40" t="s">
        <v>318</v>
      </c>
      <c r="Q15" s="40" t="s">
        <v>914</v>
      </c>
      <c r="S15" s="9" t="e">
        <f t="shared" si="2"/>
        <v>#VALUE!</v>
      </c>
      <c r="T15" s="9">
        <f t="shared" si="2"/>
        <v>6289</v>
      </c>
    </row>
    <row r="16" spans="1:20" ht="12.75">
      <c r="A16" s="9">
        <v>6418</v>
      </c>
      <c r="B16" s="9">
        <v>6418</v>
      </c>
      <c r="D16" s="39" t="s">
        <v>901</v>
      </c>
      <c r="E16" s="39" t="s">
        <v>902</v>
      </c>
      <c r="F16" s="11">
        <v>1</v>
      </c>
      <c r="H16" s="39" t="s">
        <v>445</v>
      </c>
      <c r="I16" s="39" t="s">
        <v>915</v>
      </c>
      <c r="J16" s="12">
        <v>33663</v>
      </c>
      <c r="K16" s="40" t="s">
        <v>743</v>
      </c>
      <c r="L16" s="40" t="s">
        <v>789</v>
      </c>
      <c r="M16" s="40" t="s">
        <v>916</v>
      </c>
      <c r="N16" s="40" t="s">
        <v>910</v>
      </c>
      <c r="O16" s="40" t="s">
        <v>917</v>
      </c>
      <c r="P16" s="40" t="s">
        <v>918</v>
      </c>
      <c r="Q16" s="40" t="s">
        <v>919</v>
      </c>
      <c r="S16" s="9" t="e">
        <f t="shared" si="2"/>
        <v>#VALUE!</v>
      </c>
      <c r="T16" s="9">
        <f t="shared" si="2"/>
        <v>6418</v>
      </c>
    </row>
    <row r="17" spans="1:20" ht="12.75">
      <c r="A17" s="9">
        <v>6476</v>
      </c>
      <c r="B17" s="9">
        <v>6476</v>
      </c>
      <c r="D17" s="39" t="s">
        <v>920</v>
      </c>
      <c r="E17" s="39" t="s">
        <v>76</v>
      </c>
      <c r="F17" s="11">
        <v>1</v>
      </c>
      <c r="H17" s="39" t="s">
        <v>922</v>
      </c>
      <c r="I17" s="39" t="s">
        <v>921</v>
      </c>
      <c r="J17" s="12">
        <v>34042</v>
      </c>
      <c r="K17" s="40" t="s">
        <v>928</v>
      </c>
      <c r="L17" s="40" t="s">
        <v>929</v>
      </c>
      <c r="M17" s="40" t="s">
        <v>930</v>
      </c>
      <c r="N17" s="40" t="s">
        <v>910</v>
      </c>
      <c r="O17" s="40" t="s">
        <v>343</v>
      </c>
      <c r="P17" s="40" t="s">
        <v>918</v>
      </c>
      <c r="Q17" s="40" t="s">
        <v>931</v>
      </c>
      <c r="S17" s="9" t="e">
        <f t="shared" si="2"/>
        <v>#VALUE!</v>
      </c>
      <c r="T17" s="9">
        <f t="shared" si="2"/>
        <v>6476</v>
      </c>
    </row>
    <row r="18" spans="1:20" ht="12.75">
      <c r="A18" s="9">
        <v>6499</v>
      </c>
      <c r="B18" s="9">
        <v>6499</v>
      </c>
      <c r="D18" s="39" t="s">
        <v>430</v>
      </c>
      <c r="E18" s="39" t="s">
        <v>76</v>
      </c>
      <c r="F18" s="11">
        <v>1</v>
      </c>
      <c r="H18" s="39" t="s">
        <v>924</v>
      </c>
      <c r="I18" s="39" t="s">
        <v>926</v>
      </c>
      <c r="J18" s="12">
        <v>40250</v>
      </c>
      <c r="K18" s="40" t="s">
        <v>932</v>
      </c>
      <c r="L18" s="40" t="s">
        <v>933</v>
      </c>
      <c r="M18" s="40" t="s">
        <v>934</v>
      </c>
      <c r="N18" s="40" t="s">
        <v>313</v>
      </c>
      <c r="O18" s="40" t="s">
        <v>459</v>
      </c>
      <c r="P18" s="40" t="s">
        <v>935</v>
      </c>
      <c r="Q18" s="40" t="s">
        <v>936</v>
      </c>
      <c r="S18" s="9" t="e">
        <f t="shared" si="2"/>
        <v>#VALUE!</v>
      </c>
      <c r="T18" s="9">
        <f t="shared" si="2"/>
        <v>6499</v>
      </c>
    </row>
    <row r="19" spans="1:20" ht="12.75">
      <c r="A19" s="9">
        <v>6568</v>
      </c>
      <c r="B19" s="9">
        <v>6568</v>
      </c>
      <c r="D19" s="39" t="s">
        <v>430</v>
      </c>
      <c r="E19" s="39" t="s">
        <v>76</v>
      </c>
      <c r="F19" s="11">
        <v>1</v>
      </c>
      <c r="H19" s="39" t="s">
        <v>925</v>
      </c>
      <c r="I19" s="39" t="s">
        <v>679</v>
      </c>
      <c r="J19" s="12">
        <v>40580</v>
      </c>
      <c r="K19" s="40" t="s">
        <v>692</v>
      </c>
      <c r="L19" s="40" t="s">
        <v>459</v>
      </c>
      <c r="M19" s="40" t="s">
        <v>479</v>
      </c>
      <c r="N19" s="40" t="s">
        <v>283</v>
      </c>
      <c r="O19" s="40" t="s">
        <v>937</v>
      </c>
      <c r="P19" s="40" t="s">
        <v>918</v>
      </c>
      <c r="Q19" s="40" t="s">
        <v>938</v>
      </c>
      <c r="S19" s="9" t="e">
        <f t="shared" si="2"/>
        <v>#VALUE!</v>
      </c>
      <c r="T19" s="9">
        <f t="shared" si="2"/>
        <v>6568</v>
      </c>
    </row>
    <row r="20" spans="1:20" ht="12.75">
      <c r="A20" s="9">
        <v>6645</v>
      </c>
      <c r="B20" s="9">
        <v>6645</v>
      </c>
      <c r="D20" s="39" t="s">
        <v>430</v>
      </c>
      <c r="E20" s="39" t="s">
        <v>76</v>
      </c>
      <c r="F20" s="11">
        <v>1</v>
      </c>
      <c r="H20" s="39" t="s">
        <v>922</v>
      </c>
      <c r="I20" s="39" t="s">
        <v>927</v>
      </c>
      <c r="J20" s="12">
        <v>40978</v>
      </c>
      <c r="K20" s="40" t="s">
        <v>623</v>
      </c>
      <c r="L20" s="40" t="s">
        <v>939</v>
      </c>
      <c r="M20" s="40" t="s">
        <v>940</v>
      </c>
      <c r="N20" s="40" t="s">
        <v>356</v>
      </c>
      <c r="O20" s="40" t="s">
        <v>270</v>
      </c>
      <c r="P20" s="40" t="s">
        <v>918</v>
      </c>
      <c r="Q20" s="40" t="s">
        <v>941</v>
      </c>
      <c r="S20" s="9" t="e">
        <f t="shared" si="2"/>
        <v>#VALUE!</v>
      </c>
      <c r="T20" s="9">
        <f t="shared" si="2"/>
        <v>6645</v>
      </c>
    </row>
    <row r="21" spans="10:20" ht="12.75">
      <c r="J21" s="12"/>
      <c r="S21" s="9"/>
      <c r="T21" s="9"/>
    </row>
    <row r="22" spans="10:20" ht="12.75">
      <c r="J22" s="12"/>
      <c r="S22" s="9"/>
      <c r="T22" s="9"/>
    </row>
    <row r="23" spans="10:20" ht="12.75">
      <c r="J23" s="12"/>
      <c r="S23" s="9"/>
      <c r="T23" s="9"/>
    </row>
    <row r="24" spans="10:20" ht="12.75">
      <c r="J24" s="12"/>
      <c r="S24" s="9"/>
      <c r="T24" s="9"/>
    </row>
    <row r="25" ht="12.75">
      <c r="J25" s="12"/>
    </row>
    <row r="26" ht="12.75">
      <c r="J26" s="12"/>
    </row>
  </sheetData>
  <sheetProtection/>
  <printOptions gridLines="1"/>
  <pageMargins left="0.3937007874015748" right="0.3937007874015748" top="0.5905511811023623" bottom="0.5905511811023623" header="0.3937007874015748" footer="0.3937007874015748"/>
  <pageSetup fitToHeight="0" fitToWidth="1" horizontalDpi="600" verticalDpi="60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</dc:creator>
  <cp:keywords/>
  <dc:description/>
  <cp:lastModifiedBy>Stuart</cp:lastModifiedBy>
  <dcterms:created xsi:type="dcterms:W3CDTF">2010-02-17T11:54:29Z</dcterms:created>
  <dcterms:modified xsi:type="dcterms:W3CDTF">2014-02-17T22:57:34Z</dcterms:modified>
  <cp:category/>
  <cp:version/>
  <cp:contentType/>
  <cp:contentStatus/>
</cp:coreProperties>
</file>