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180" windowHeight="11640" activeTab="0"/>
  </bookViews>
  <sheets>
    <sheet name="Sheet1" sheetId="1" r:id="rId1"/>
  </sheets>
  <definedNames>
    <definedName name="_xlnm.Print_Area" localSheetId="0">'Sheet1'!$A$1:$AG$64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<sst xmlns="http://schemas.openxmlformats.org/spreadsheetml/2006/main" count="774" uniqueCount="515">
  <si>
    <t>PB</t>
  </si>
  <si>
    <t>SB</t>
  </si>
  <si>
    <t>Points</t>
  </si>
  <si>
    <t>Sum</t>
  </si>
  <si>
    <t>Actual</t>
  </si>
  <si>
    <t>100H</t>
  </si>
  <si>
    <t>13.00</t>
  </si>
  <si>
    <t>HJ</t>
  </si>
  <si>
    <t>SP</t>
  </si>
  <si>
    <t>LJ</t>
  </si>
  <si>
    <t>JT</t>
  </si>
  <si>
    <t>Hept</t>
  </si>
  <si>
    <t>Katarina</t>
  </si>
  <si>
    <t>Johnson-</t>
  </si>
  <si>
    <t>1.95</t>
  </si>
  <si>
    <t>Thompson</t>
  </si>
  <si>
    <t>GBR</t>
  </si>
  <si>
    <t>2:07.64</t>
  </si>
  <si>
    <t>2:09.00</t>
  </si>
  <si>
    <t>12.85</t>
  </si>
  <si>
    <t>23.50</t>
  </si>
  <si>
    <t>Carolin</t>
  </si>
  <si>
    <t>Schäfer</t>
  </si>
  <si>
    <t>1.84</t>
  </si>
  <si>
    <t>1.83</t>
  </si>
  <si>
    <t>GER</t>
  </si>
  <si>
    <t>13.75</t>
  </si>
  <si>
    <t>Nadine</t>
  </si>
  <si>
    <t>Broersen</t>
  </si>
  <si>
    <t>1.94</t>
  </si>
  <si>
    <t>NED</t>
  </si>
  <si>
    <t>6.25</t>
  </si>
  <si>
    <t>1.80</t>
  </si>
  <si>
    <t>USA</t>
  </si>
  <si>
    <t>Visser</t>
  </si>
  <si>
    <t>1.77</t>
  </si>
  <si>
    <t>13.10</t>
  </si>
  <si>
    <t>Anouk</t>
  </si>
  <si>
    <t>Vetter</t>
  </si>
  <si>
    <t>1.81</t>
  </si>
  <si>
    <t>Claudia</t>
  </si>
  <si>
    <t>13.60</t>
  </si>
  <si>
    <t>Nafissatou</t>
  </si>
  <si>
    <t>Thiam</t>
  </si>
  <si>
    <t>BEL</t>
  </si>
  <si>
    <t>6.40</t>
  </si>
  <si>
    <t>14.00</t>
  </si>
  <si>
    <t>Pos</t>
  </si>
  <si>
    <t>Yorgelis</t>
  </si>
  <si>
    <t>CUB</t>
  </si>
  <si>
    <t>13.80</t>
  </si>
  <si>
    <t>24.80</t>
  </si>
  <si>
    <t>46.00</t>
  </si>
  <si>
    <t>2:15.00</t>
  </si>
  <si>
    <t>13.35</t>
  </si>
  <si>
    <t>Xénia</t>
  </si>
  <si>
    <t>Krizsán</t>
  </si>
  <si>
    <t>HUN</t>
  </si>
  <si>
    <t>1.88</t>
  </si>
  <si>
    <t>2:10.00</t>
  </si>
  <si>
    <t>13.07</t>
  </si>
  <si>
    <t>13.37</t>
  </si>
  <si>
    <t>12.93</t>
  </si>
  <si>
    <t>Est</t>
  </si>
  <si>
    <t>1.85</t>
  </si>
  <si>
    <t>6.56</t>
  </si>
  <si>
    <t>45.00</t>
  </si>
  <si>
    <t>13.14-16</t>
  </si>
  <si>
    <t>12.50</t>
  </si>
  <si>
    <t>22.79-16</t>
  </si>
  <si>
    <t>6.93i-15</t>
  </si>
  <si>
    <t>42.01-15</t>
  </si>
  <si>
    <t>6.80</t>
  </si>
  <si>
    <t>40.00</t>
  </si>
  <si>
    <t>13.40</t>
  </si>
  <si>
    <t>1.79</t>
  </si>
  <si>
    <t>14.50</t>
  </si>
  <si>
    <t>50.73-6</t>
  </si>
  <si>
    <t>50.73</t>
  </si>
  <si>
    <t>49.00</t>
  </si>
  <si>
    <t>2:14.10-15</t>
  </si>
  <si>
    <t>2:16.00</t>
  </si>
  <si>
    <t>13.39-14</t>
  </si>
  <si>
    <t>1.82</t>
  </si>
  <si>
    <t>1.94-14</t>
  </si>
  <si>
    <t>24.57-14</t>
  </si>
  <si>
    <t>25.25</t>
  </si>
  <si>
    <t>6.39-14</t>
  </si>
  <si>
    <t>6.20</t>
  </si>
  <si>
    <t>54.97-12</t>
  </si>
  <si>
    <t>2:11.11-14</t>
  </si>
  <si>
    <t>24.00</t>
  </si>
  <si>
    <t>6557</t>
  </si>
  <si>
    <t>6539-14</t>
  </si>
  <si>
    <t>13.30</t>
  </si>
  <si>
    <t>55.00</t>
  </si>
  <si>
    <t>2:13.00</t>
  </si>
  <si>
    <t>13.29-16</t>
  </si>
  <si>
    <t>13.29</t>
  </si>
  <si>
    <t>1.81-13</t>
  </si>
  <si>
    <t>1.74</t>
  </si>
  <si>
    <t>1.76</t>
  </si>
  <si>
    <t>23.70-16</t>
  </si>
  <si>
    <t>23.80</t>
  </si>
  <si>
    <t>23.70</t>
  </si>
  <si>
    <t>6.34-15</t>
  </si>
  <si>
    <t>6626-16</t>
  </si>
  <si>
    <t>1.80-15</t>
  </si>
  <si>
    <t>6.48-15</t>
  </si>
  <si>
    <t>44.01-15</t>
  </si>
  <si>
    <t>44.00</t>
  </si>
  <si>
    <t>2:13.08-15</t>
  </si>
  <si>
    <t>6467-15</t>
  </si>
  <si>
    <t>15.10</t>
  </si>
  <si>
    <t>2:20.00</t>
  </si>
  <si>
    <t>13.44-15</t>
  </si>
  <si>
    <t>13.50</t>
  </si>
  <si>
    <t>1.83-13</t>
  </si>
  <si>
    <t>13.02</t>
  </si>
  <si>
    <t>41.00</t>
  </si>
  <si>
    <t>23.28</t>
  </si>
  <si>
    <t>6.75</t>
  </si>
  <si>
    <t>Kendell</t>
  </si>
  <si>
    <t>Williams</t>
  </si>
  <si>
    <t>1.88i-14</t>
  </si>
  <si>
    <t>13.55i-16</t>
  </si>
  <si>
    <t>6.54i-15</t>
  </si>
  <si>
    <t>2:15.31-16</t>
  </si>
  <si>
    <t>2:17.00</t>
  </si>
  <si>
    <t>Antoinette</t>
  </si>
  <si>
    <t>Nana Djimou</t>
  </si>
  <si>
    <t>FRA</t>
  </si>
  <si>
    <t>12.96-12</t>
  </si>
  <si>
    <t>1.84i-10</t>
  </si>
  <si>
    <t>1.73</t>
  </si>
  <si>
    <t>16.17-16</t>
  </si>
  <si>
    <t>24.36-11</t>
  </si>
  <si>
    <t>24.75</t>
  </si>
  <si>
    <t>6.44i-09</t>
  </si>
  <si>
    <t>57.27-12</t>
  </si>
  <si>
    <t>53.00</t>
  </si>
  <si>
    <t>2:15.22-14</t>
  </si>
  <si>
    <t>Ivona</t>
  </si>
  <si>
    <t>Dadic</t>
  </si>
  <si>
    <t>AUT</t>
  </si>
  <si>
    <t>24.11</t>
  </si>
  <si>
    <t>6.49-16</t>
  </si>
  <si>
    <t>52.48-15</t>
  </si>
  <si>
    <t>48.00</t>
  </si>
  <si>
    <t>2:10.67-12</t>
  </si>
  <si>
    <t>6408-16</t>
  </si>
  <si>
    <t>13.64</t>
  </si>
  <si>
    <t>Katerina</t>
  </si>
  <si>
    <t>Cachová</t>
  </si>
  <si>
    <t>CZE</t>
  </si>
  <si>
    <t>1.85-10</t>
  </si>
  <si>
    <t>12.96</t>
  </si>
  <si>
    <t>24.10-16</t>
  </si>
  <si>
    <t>6.40-08</t>
  </si>
  <si>
    <t>47.47-09</t>
  </si>
  <si>
    <t>13.51-16</t>
  </si>
  <si>
    <t>13.51</t>
  </si>
  <si>
    <t>24.72-15</t>
  </si>
  <si>
    <t>50.52-12</t>
  </si>
  <si>
    <t>2:12.00</t>
  </si>
  <si>
    <t>Rodriguez</t>
  </si>
  <si>
    <t>13.52-16</t>
  </si>
  <si>
    <t>13.52</t>
  </si>
  <si>
    <t>1.87-16</t>
  </si>
  <si>
    <t>1.87</t>
  </si>
  <si>
    <t>14.64-16</t>
  </si>
  <si>
    <t>24.06-16</t>
  </si>
  <si>
    <t>24.20</t>
  </si>
  <si>
    <t>Györgyi</t>
  </si>
  <si>
    <t>Zsivoczky-Farkas</t>
  </si>
  <si>
    <t>6576-12</t>
  </si>
  <si>
    <t>13.79-16</t>
  </si>
  <si>
    <t>13.79</t>
  </si>
  <si>
    <t>25.21-15</t>
  </si>
  <si>
    <t>50.73-14</t>
  </si>
  <si>
    <t>47.00</t>
  </si>
  <si>
    <t>13.33</t>
  </si>
  <si>
    <t>12.84</t>
  </si>
  <si>
    <t>1.86</t>
  </si>
  <si>
    <t>1.98</t>
  </si>
  <si>
    <t>13.34-17</t>
  </si>
  <si>
    <t>13.34</t>
  </si>
  <si>
    <t>1.98-16/17</t>
  </si>
  <si>
    <t>1.97</t>
  </si>
  <si>
    <t>15.35i-17</t>
  </si>
  <si>
    <t>15.35i</t>
  </si>
  <si>
    <t>24.40-17</t>
  </si>
  <si>
    <t>24.40</t>
  </si>
  <si>
    <t>24.50</t>
  </si>
  <si>
    <t>6.58-16</t>
  </si>
  <si>
    <t>6.50</t>
  </si>
  <si>
    <t>59.32-17</t>
  </si>
  <si>
    <t>59.32</t>
  </si>
  <si>
    <t>2:15.24-17</t>
  </si>
  <si>
    <t>2:15.24</t>
  </si>
  <si>
    <t>7013-17</t>
  </si>
  <si>
    <t>7013</t>
  </si>
  <si>
    <t>56.00</t>
  </si>
  <si>
    <t>24.60</t>
  </si>
  <si>
    <t>13.07-17</t>
  </si>
  <si>
    <t>1.86-17</t>
  </si>
  <si>
    <t>14.79-17</t>
  </si>
  <si>
    <t>14.79</t>
  </si>
  <si>
    <t>14.60</t>
  </si>
  <si>
    <t>23.27-17</t>
  </si>
  <si>
    <t>23.27</t>
  </si>
  <si>
    <t>23.40</t>
  </si>
  <si>
    <t>6.57-17</t>
  </si>
  <si>
    <t>6.57</t>
  </si>
  <si>
    <t>50.00</t>
  </si>
  <si>
    <t>2:14.73</t>
  </si>
  <si>
    <t>2:15.50</t>
  </si>
  <si>
    <t>13.20</t>
  </si>
  <si>
    <t>6836-17</t>
  </si>
  <si>
    <t>6836</t>
  </si>
  <si>
    <t>6691-17</t>
  </si>
  <si>
    <t>6691</t>
  </si>
  <si>
    <t>13.29-17</t>
  </si>
  <si>
    <t>1.98-16</t>
  </si>
  <si>
    <t>12.72</t>
  </si>
  <si>
    <t>22.81</t>
  </si>
  <si>
    <t>39.98</t>
  </si>
  <si>
    <t>2:11.12</t>
  </si>
  <si>
    <t>22.95</t>
  </si>
  <si>
    <t>Salman-Rath</t>
  </si>
  <si>
    <t>14.00-17</t>
  </si>
  <si>
    <t>23.62-17</t>
  </si>
  <si>
    <t>23.62</t>
  </si>
  <si>
    <t>6.94i-17</t>
  </si>
  <si>
    <t>6.86</t>
  </si>
  <si>
    <t>6580-17</t>
  </si>
  <si>
    <t>6580</t>
  </si>
  <si>
    <t>43.65-16</t>
  </si>
  <si>
    <t>39.67</t>
  </si>
  <si>
    <t>2:05.54-17</t>
  </si>
  <si>
    <t>2:05.54</t>
  </si>
  <si>
    <t>2:07.50</t>
  </si>
  <si>
    <t>12.82-17</t>
  </si>
  <si>
    <t>12.82</t>
  </si>
  <si>
    <t>13.01</t>
  </si>
  <si>
    <t>23.50-17</t>
  </si>
  <si>
    <t>6.52i</t>
  </si>
  <si>
    <t>46.48-17</t>
  </si>
  <si>
    <t>46.48</t>
  </si>
  <si>
    <t>2:15.61i</t>
  </si>
  <si>
    <t>Erica</t>
  </si>
  <si>
    <t>Bougard</t>
  </si>
  <si>
    <t>12.93-17</t>
  </si>
  <si>
    <t>1.92-17</t>
  </si>
  <si>
    <t>1.92</t>
  </si>
  <si>
    <t>12.66-17</t>
  </si>
  <si>
    <t>12.66</t>
  </si>
  <si>
    <t>23.28-17</t>
  </si>
  <si>
    <t>6.59-17</t>
  </si>
  <si>
    <t>6.59</t>
  </si>
  <si>
    <t>40.96-17</t>
  </si>
  <si>
    <t>40.96</t>
  </si>
  <si>
    <t>2:08.39-15</t>
  </si>
  <si>
    <t>2:08.68</t>
  </si>
  <si>
    <t>6557-17</t>
  </si>
  <si>
    <t>6564-17</t>
  </si>
  <si>
    <t>6564</t>
  </si>
  <si>
    <t>1.71</t>
  </si>
  <si>
    <t>16.00-17</t>
  </si>
  <si>
    <t>16.00</t>
  </si>
  <si>
    <t>15.60</t>
  </si>
  <si>
    <t>6.24</t>
  </si>
  <si>
    <t>24.21</t>
  </si>
  <si>
    <t>13.32</t>
  </si>
  <si>
    <t>55.76-16</t>
  </si>
  <si>
    <t>55.43</t>
  </si>
  <si>
    <t>54.00</t>
  </si>
  <si>
    <t>2:17.71-16</t>
  </si>
  <si>
    <t>2:20.20</t>
  </si>
  <si>
    <t>12.78-17</t>
  </si>
  <si>
    <t>12.78</t>
  </si>
  <si>
    <t>13.89i-17</t>
  </si>
  <si>
    <t>13.70</t>
  </si>
  <si>
    <t>23.46-17</t>
  </si>
  <si>
    <t>23.46</t>
  </si>
  <si>
    <t>6.30</t>
  </si>
  <si>
    <t>6.27</t>
  </si>
  <si>
    <t>42.81</t>
  </si>
  <si>
    <t>42.00</t>
  </si>
  <si>
    <t>6355</t>
  </si>
  <si>
    <t>14.09</t>
  </si>
  <si>
    <t>14.25</t>
  </si>
  <si>
    <t>24.16</t>
  </si>
  <si>
    <t>6.50-17</t>
  </si>
  <si>
    <t>6.35</t>
  </si>
  <si>
    <t>48.89-16</t>
  </si>
  <si>
    <t>48.25</t>
  </si>
  <si>
    <t>2:12.65-17</t>
  </si>
  <si>
    <t>2:12.65</t>
  </si>
  <si>
    <t>Sharon</t>
  </si>
  <si>
    <t>Day-Monroe</t>
  </si>
  <si>
    <t>6497</t>
  </si>
  <si>
    <t>6446</t>
  </si>
  <si>
    <t>6446-17</t>
  </si>
  <si>
    <t>13.31-15</t>
  </si>
  <si>
    <t>1.95-08/09</t>
  </si>
  <si>
    <t>15.62-15</t>
  </si>
  <si>
    <t>15.49</t>
  </si>
  <si>
    <t>15.00</t>
  </si>
  <si>
    <t>24.02-13</t>
  </si>
  <si>
    <t>24.94</t>
  </si>
  <si>
    <t>6.15-12</t>
  </si>
  <si>
    <t>5.89</t>
  </si>
  <si>
    <t>5.90</t>
  </si>
  <si>
    <t>50.12-17</t>
  </si>
  <si>
    <t>50.12</t>
  </si>
  <si>
    <t>2:08.94-13</t>
  </si>
  <si>
    <t>2:15.14</t>
  </si>
  <si>
    <t>6550-13</t>
  </si>
  <si>
    <t>6421</t>
  </si>
  <si>
    <t>13.68</t>
  </si>
  <si>
    <t>15.14-17</t>
  </si>
  <si>
    <t>15.14</t>
  </si>
  <si>
    <t>14.90</t>
  </si>
  <si>
    <t>25.33</t>
  </si>
  <si>
    <t>6.22</t>
  </si>
  <si>
    <t>51.80</t>
  </si>
  <si>
    <t>52.00</t>
  </si>
  <si>
    <t>2:19.93</t>
  </si>
  <si>
    <t>2:18.00</t>
  </si>
  <si>
    <t>6326</t>
  </si>
  <si>
    <t>13.62</t>
  </si>
  <si>
    <t>1.81-14/16</t>
  </si>
  <si>
    <t>1..81</t>
  </si>
  <si>
    <t>14.34-17</t>
  </si>
  <si>
    <t>14.34</t>
  </si>
  <si>
    <t>14.35</t>
  </si>
  <si>
    <t>25.03</t>
  </si>
  <si>
    <t>25.10</t>
  </si>
  <si>
    <t>6.26-17</t>
  </si>
  <si>
    <t>6.26</t>
  </si>
  <si>
    <t>49.81</t>
  </si>
  <si>
    <t>49.50</t>
  </si>
  <si>
    <t>2:10.04</t>
  </si>
  <si>
    <t>6390-17</t>
  </si>
  <si>
    <t>6390</t>
  </si>
  <si>
    <t>13.31</t>
  </si>
  <si>
    <t>1.76i</t>
  </si>
  <si>
    <t>15.17i</t>
  </si>
  <si>
    <t>15.25</t>
  </si>
  <si>
    <t>24.57</t>
  </si>
  <si>
    <t>6.33</t>
  </si>
  <si>
    <t>53.20</t>
  </si>
  <si>
    <t>2:22.64</t>
  </si>
  <si>
    <t>6311</t>
  </si>
  <si>
    <t>Alina</t>
  </si>
  <si>
    <t>Skukh</t>
  </si>
  <si>
    <t>UKR</t>
  </si>
  <si>
    <t>14.46-17</t>
  </si>
  <si>
    <t>14.13w</t>
  </si>
  <si>
    <t>14.30</t>
  </si>
  <si>
    <t>1.92-16</t>
  </si>
  <si>
    <t>1.89i</t>
  </si>
  <si>
    <t>14.27i-17</t>
  </si>
  <si>
    <t>13.96</t>
  </si>
  <si>
    <t>25.97-17</t>
  </si>
  <si>
    <t>25.97</t>
  </si>
  <si>
    <t>26.20</t>
  </si>
  <si>
    <t>6.29-17</t>
  </si>
  <si>
    <t>6.29</t>
  </si>
  <si>
    <t>56.54-17</t>
  </si>
  <si>
    <t>56.54</t>
  </si>
  <si>
    <t>55.50</t>
  </si>
  <si>
    <t>2:12.31-17</t>
  </si>
  <si>
    <t>2:12.31</t>
  </si>
  <si>
    <t>6381-17</t>
  </si>
  <si>
    <t>6381</t>
  </si>
  <si>
    <t>Geraldine</t>
  </si>
  <si>
    <t>Ruckstuhl</t>
  </si>
  <si>
    <t>SUI</t>
  </si>
  <si>
    <t>6357-17</t>
  </si>
  <si>
    <t>6357</t>
  </si>
  <si>
    <t>13.95-17</t>
  </si>
  <si>
    <t>13.95</t>
  </si>
  <si>
    <t>1.81-17</t>
  </si>
  <si>
    <t>13.89-17</t>
  </si>
  <si>
    <t>13.89</t>
  </si>
  <si>
    <t>24.74-17</t>
  </si>
  <si>
    <t>24.74</t>
  </si>
  <si>
    <t>6.06-17</t>
  </si>
  <si>
    <t>6.06</t>
  </si>
  <si>
    <t>58.31-17</t>
  </si>
  <si>
    <t>58.31</t>
  </si>
  <si>
    <t>2:12.56-17</t>
  </si>
  <si>
    <t>2:12.56</t>
  </si>
  <si>
    <t>13.05-15</t>
  </si>
  <si>
    <t>13.28</t>
  </si>
  <si>
    <t>13.17-17</t>
  </si>
  <si>
    <t>13.17</t>
  </si>
  <si>
    <t>12.80</t>
  </si>
  <si>
    <t>46.75</t>
  </si>
  <si>
    <t>2:12.38-17</t>
  </si>
  <si>
    <t>2:12.38</t>
  </si>
  <si>
    <t>2:12.5</t>
  </si>
  <si>
    <t>6337-17</t>
  </si>
  <si>
    <t>6337</t>
  </si>
  <si>
    <t>Eliska</t>
  </si>
  <si>
    <t>Klucinova</t>
  </si>
  <si>
    <t>13.77-17</t>
  </si>
  <si>
    <t>13.77</t>
  </si>
  <si>
    <t>1.90-14</t>
  </si>
  <si>
    <t>15.21-16</t>
  </si>
  <si>
    <t>14.65</t>
  </si>
  <si>
    <t>24.41-16</t>
  </si>
  <si>
    <t>24.72</t>
  </si>
  <si>
    <t>6.43-14</t>
  </si>
  <si>
    <t>6.34</t>
  </si>
  <si>
    <t>39.15</t>
  </si>
  <si>
    <t>51.09-15</t>
  </si>
  <si>
    <t>2:12.50-13</t>
  </si>
  <si>
    <t>2:14.88</t>
  </si>
  <si>
    <t>6460-14</t>
  </si>
  <si>
    <t>6285</t>
  </si>
  <si>
    <t>Grit</t>
  </si>
  <si>
    <t>Sadeiko</t>
  </si>
  <si>
    <t>EST</t>
  </si>
  <si>
    <t>13.28-14</t>
  </si>
  <si>
    <t>1.78-many</t>
  </si>
  <si>
    <t>24.10-12</t>
  </si>
  <si>
    <t>6.35-13</t>
  </si>
  <si>
    <t>6.23</t>
  </si>
  <si>
    <t>50.68-15</t>
  </si>
  <si>
    <t>48.83</t>
  </si>
  <si>
    <t>2:16.60-14</t>
  </si>
  <si>
    <t>2:16.86</t>
  </si>
  <si>
    <t>6280-17</t>
  </si>
  <si>
    <t>6280</t>
  </si>
  <si>
    <t>24.36</t>
  </si>
  <si>
    <t>14.95i-17</t>
  </si>
  <si>
    <t>14.52</t>
  </si>
  <si>
    <t>nm</t>
  </si>
  <si>
    <t>25.50</t>
  </si>
  <si>
    <t>6.38i-17</t>
  </si>
  <si>
    <t>45.33</t>
  </si>
  <si>
    <t>47.50</t>
  </si>
  <si>
    <t>2:11.76-16</t>
  </si>
  <si>
    <t>2:15.86i</t>
  </si>
  <si>
    <t>2:12.50</t>
  </si>
  <si>
    <t>6442-16</t>
  </si>
  <si>
    <t>4723P</t>
  </si>
  <si>
    <t>13.70-17</t>
  </si>
  <si>
    <t>1.87i-17</t>
  </si>
  <si>
    <t>14.44-17</t>
  </si>
  <si>
    <t>14.44</t>
  </si>
  <si>
    <t>23.69-17</t>
  </si>
  <si>
    <t>23.69</t>
  </si>
  <si>
    <t>23.90</t>
  </si>
  <si>
    <t>6.41i</t>
  </si>
  <si>
    <t>46.20</t>
  </si>
  <si>
    <t>2:13.53i</t>
  </si>
  <si>
    <t>6143</t>
  </si>
  <si>
    <t>2:14.00</t>
  </si>
  <si>
    <t>13.54</t>
  </si>
  <si>
    <t>15.17</t>
  </si>
  <si>
    <t>13.09</t>
  </si>
  <si>
    <t>14.84</t>
  </si>
  <si>
    <t>23.58</t>
  </si>
  <si>
    <t>13.71</t>
  </si>
  <si>
    <t>12.47</t>
  </si>
  <si>
    <t>22.86</t>
  </si>
  <si>
    <t>23.92</t>
  </si>
  <si>
    <t>12.73</t>
  </si>
  <si>
    <t>24.29</t>
  </si>
  <si>
    <t>13.24</t>
  </si>
  <si>
    <t>11.41</t>
  </si>
  <si>
    <t>23.66</t>
  </si>
  <si>
    <t>23.73</t>
  </si>
  <si>
    <t>15.09</t>
  </si>
  <si>
    <t>13.45</t>
  </si>
  <si>
    <t>24.42</t>
  </si>
  <si>
    <t>13.82</t>
  </si>
  <si>
    <t>24.97</t>
  </si>
  <si>
    <t>24.98</t>
  </si>
  <si>
    <t>14.14</t>
  </si>
  <si>
    <t>25.15</t>
  </si>
  <si>
    <t>13.46</t>
  </si>
  <si>
    <t>14.61</t>
  </si>
  <si>
    <t>25.17</t>
  </si>
  <si>
    <t>14.32</t>
  </si>
  <si>
    <t>26.59</t>
  </si>
  <si>
    <t>13.36</t>
  </si>
  <si>
    <t>24.84</t>
  </si>
  <si>
    <t>11.84</t>
  </si>
  <si>
    <t>24.56</t>
  </si>
  <si>
    <t>14.03</t>
  </si>
  <si>
    <t>14.80</t>
  </si>
  <si>
    <t>12.55</t>
  </si>
  <si>
    <t>14.05</t>
  </si>
  <si>
    <t>25.38</t>
  </si>
  <si>
    <t>18=</t>
  </si>
  <si>
    <t>Odile</t>
  </si>
  <si>
    <t>Ahouanwanou</t>
  </si>
  <si>
    <t>BEN</t>
  </si>
  <si>
    <t>6131-17</t>
  </si>
  <si>
    <t>6131</t>
  </si>
  <si>
    <t>14.71</t>
  </si>
  <si>
    <t>24.09</t>
  </si>
  <si>
    <t>5.77</t>
  </si>
  <si>
    <t>5.92i-17</t>
  </si>
  <si>
    <t>5.80</t>
  </si>
  <si>
    <t>45.86-17</t>
  </si>
  <si>
    <t>45.86</t>
  </si>
  <si>
    <t>2:20.45-17</t>
  </si>
  <si>
    <t>2:20.45</t>
  </si>
  <si>
    <t>2:21.00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</si>
</sst>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[$-809]dd\ mmmm\ yyyy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vertical="top"/>
    </xf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 vertical="top"/>
    </xf>
    <xf numFmtId="166" fontId="2" fillId="0" borderId="10" xfId="0" applyNumberFormat="1" applyFont="1" applyBorder="1" applyAlignment="1">
      <alignment horizontal="left"/>
    </xf>
    <xf numFmtId="166" fontId="0" fillId="0" borderId="10" xfId="0" applyNumberFormat="1" applyBorder="1" applyAlignment="1">
      <alignment horizontal="left" vertical="top"/>
    </xf>
    <xf numFmtId="166" fontId="0" fillId="0" borderId="10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166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166" fontId="1" fillId="0" borderId="12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0" fillId="0" borderId="10" xfId="0" applyNumberFormat="1" applyBorder="1" applyAlignment="1">
      <alignment vertical="top"/>
    </xf>
    <xf numFmtId="171" fontId="0" fillId="0" borderId="0" xfId="0" applyNumberFormat="1" applyAlignment="1">
      <alignment horizontal="left" vertical="top"/>
    </xf>
    <xf numFmtId="166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64"/>
  <sheetViews>
    <sheetView tabSelected="1" zoomScale="80" zoomScaleNormal="80" zoomScalePageLayoutView="0" workbookViewId="0" topLeftCell="B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140625" style="10" hidden="1" customWidth="1"/>
    <col min="2" max="2" width="6.28125" style="27" customWidth="1"/>
    <col min="3" max="3" width="10.57421875" style="4" bestFit="1" customWidth="1"/>
    <col min="4" max="5" width="7.7109375" style="4" customWidth="1"/>
    <col min="6" max="7" width="5.7109375" style="1" customWidth="1"/>
    <col min="8" max="8" width="8.7109375" style="4" customWidth="1"/>
    <col min="9" max="10" width="6.7109375" style="8" customWidth="1"/>
    <col min="11" max="11" width="4.57421875" style="1" customWidth="1"/>
    <col min="12" max="12" width="6.140625" style="12" hidden="1" customWidth="1"/>
    <col min="13" max="13" width="6.28125" style="27" customWidth="1"/>
    <col min="14" max="14" width="10.57421875" style="4" bestFit="1" customWidth="1"/>
    <col min="15" max="15" width="9.57421875" style="4" bestFit="1" customWidth="1"/>
    <col min="16" max="16" width="7.7109375" style="4" customWidth="1"/>
    <col min="17" max="18" width="5.7109375" style="1" customWidth="1"/>
    <col min="19" max="19" width="8.7109375" style="4" customWidth="1"/>
    <col min="20" max="21" width="6.7109375" style="8" customWidth="1"/>
    <col min="22" max="22" width="4.57421875" style="1" customWidth="1"/>
    <col min="23" max="23" width="6.28125" style="12" hidden="1" customWidth="1"/>
    <col min="24" max="24" width="6.28125" style="27" customWidth="1"/>
    <col min="25" max="25" width="10.57421875" style="4" bestFit="1" customWidth="1"/>
    <col min="26" max="27" width="7.7109375" style="4" customWidth="1"/>
    <col min="28" max="29" width="5.7109375" style="1" customWidth="1"/>
    <col min="30" max="30" width="8.7109375" style="4" customWidth="1"/>
    <col min="31" max="32" width="6.7109375" style="8" customWidth="1"/>
    <col min="33" max="33" width="4.57421875" style="1" customWidth="1"/>
    <col min="34" max="34" width="9.140625" style="1" customWidth="1"/>
    <col min="35" max="37" width="9.140625" style="6" customWidth="1"/>
    <col min="38" max="16384" width="9.140625" style="1" customWidth="1"/>
  </cols>
  <sheetData>
    <row r="1" spans="1:33" ht="12.75">
      <c r="A1" s="9"/>
      <c r="B1" s="25"/>
      <c r="C1" s="3" t="s">
        <v>0</v>
      </c>
      <c r="D1" s="3" t="s">
        <v>1</v>
      </c>
      <c r="E1" s="3" t="s">
        <v>63</v>
      </c>
      <c r="F1" s="2" t="s">
        <v>2</v>
      </c>
      <c r="G1" s="2" t="s">
        <v>3</v>
      </c>
      <c r="H1" s="3" t="s">
        <v>4</v>
      </c>
      <c r="I1" s="7" t="s">
        <v>2</v>
      </c>
      <c r="J1" s="7" t="s">
        <v>3</v>
      </c>
      <c r="K1" s="2" t="s">
        <v>47</v>
      </c>
      <c r="L1" s="11"/>
      <c r="M1" s="25"/>
      <c r="N1" s="3" t="s">
        <v>0</v>
      </c>
      <c r="O1" s="3" t="s">
        <v>1</v>
      </c>
      <c r="P1" s="3" t="s">
        <v>63</v>
      </c>
      <c r="Q1" s="2" t="s">
        <v>2</v>
      </c>
      <c r="R1" s="2" t="s">
        <v>3</v>
      </c>
      <c r="S1" s="3" t="s">
        <v>4</v>
      </c>
      <c r="T1" s="7" t="s">
        <v>2</v>
      </c>
      <c r="U1" s="7" t="s">
        <v>3</v>
      </c>
      <c r="V1" s="2" t="s">
        <v>47</v>
      </c>
      <c r="W1" s="11"/>
      <c r="X1" s="25"/>
      <c r="Y1" s="3" t="s">
        <v>0</v>
      </c>
      <c r="Z1" s="3" t="s">
        <v>1</v>
      </c>
      <c r="AA1" s="3" t="s">
        <v>63</v>
      </c>
      <c r="AB1" s="2" t="s">
        <v>2</v>
      </c>
      <c r="AC1" s="2" t="s">
        <v>3</v>
      </c>
      <c r="AD1" s="3" t="s">
        <v>4</v>
      </c>
      <c r="AE1" s="7" t="s">
        <v>2</v>
      </c>
      <c r="AF1" s="7" t="s">
        <v>3</v>
      </c>
      <c r="AG1" s="2" t="s">
        <v>47</v>
      </c>
    </row>
    <row r="2" spans="1:37" s="19" customFormat="1" ht="12.75">
      <c r="A2" s="18"/>
      <c r="B2" s="26" t="str">
        <f>A3&amp;" "&amp;A4&amp;" ("&amp;A5&amp;") "&amp;TEXT(A6,"dd/mm/yyyy")</f>
        <v>Nafissatou Thiam (BEL) 19/08/1994</v>
      </c>
      <c r="C2" s="15"/>
      <c r="D2" s="15"/>
      <c r="E2" s="15"/>
      <c r="F2" s="16"/>
      <c r="G2" s="16"/>
      <c r="H2" s="15"/>
      <c r="I2" s="17"/>
      <c r="J2" s="17"/>
      <c r="K2" s="16"/>
      <c r="L2" s="18"/>
      <c r="M2" s="26" t="str">
        <f>L3&amp;" "&amp;L4&amp;" ("&amp;L5&amp;") "&amp;TEXT(L6,"dd/mm/yyyy")</f>
        <v>Nadine Visser (NED) 09/02/1995</v>
      </c>
      <c r="N2" s="15"/>
      <c r="O2" s="15"/>
      <c r="P2" s="15"/>
      <c r="Q2" s="16"/>
      <c r="R2" s="16"/>
      <c r="S2" s="15"/>
      <c r="T2" s="17"/>
      <c r="U2" s="17"/>
      <c r="V2" s="16"/>
      <c r="W2" s="18"/>
      <c r="X2" s="26" t="str">
        <f>W3&amp;" "&amp;W4&amp;" ("&amp;W5&amp;") "&amp;TEXT(W6,"dd/mm/yyyy")</f>
        <v>Alina Skukh (UKR) 12/02/1999</v>
      </c>
      <c r="Y2" s="15"/>
      <c r="Z2" s="15"/>
      <c r="AA2" s="15"/>
      <c r="AB2" s="16"/>
      <c r="AC2" s="16"/>
      <c r="AD2" s="15"/>
      <c r="AE2" s="17"/>
      <c r="AF2" s="17"/>
      <c r="AG2" s="16"/>
      <c r="AI2" s="20"/>
      <c r="AJ2" s="20"/>
      <c r="AK2" s="20"/>
    </row>
    <row r="3" spans="1:37" ht="12.75">
      <c r="A3" s="11" t="s">
        <v>42</v>
      </c>
      <c r="B3" s="25" t="s">
        <v>5</v>
      </c>
      <c r="C3" s="3" t="s">
        <v>185</v>
      </c>
      <c r="D3" s="3" t="s">
        <v>186</v>
      </c>
      <c r="E3" s="3" t="s">
        <v>74</v>
      </c>
      <c r="F3" s="1">
        <f>sS(E3,$AI3,$AJ3,$AK3)</f>
        <v>1065</v>
      </c>
      <c r="G3" s="2">
        <f>F3</f>
        <v>1065</v>
      </c>
      <c r="H3" s="3" t="s">
        <v>462</v>
      </c>
      <c r="I3" s="8">
        <f>sS(H3,$AI3,$AJ3,$AK3)</f>
        <v>1044</v>
      </c>
      <c r="J3" s="7">
        <f>I3</f>
        <v>1044</v>
      </c>
      <c r="K3" s="2"/>
      <c r="L3" s="11" t="s">
        <v>27</v>
      </c>
      <c r="M3" s="25" t="s">
        <v>5</v>
      </c>
      <c r="N3" s="3" t="s">
        <v>279</v>
      </c>
      <c r="O3" s="3" t="s">
        <v>280</v>
      </c>
      <c r="P3" s="3" t="s">
        <v>19</v>
      </c>
      <c r="Q3" s="1">
        <f>sS(P3,$AI3,$AJ3,$AK3)</f>
        <v>1147</v>
      </c>
      <c r="R3" s="2">
        <f>Q3</f>
        <v>1147</v>
      </c>
      <c r="S3" s="3" t="s">
        <v>19</v>
      </c>
      <c r="T3" s="8">
        <f>sS(S3,$AI3,$AJ3,$AK3)</f>
        <v>1147</v>
      </c>
      <c r="U3" s="7">
        <f>T3</f>
        <v>1147</v>
      </c>
      <c r="V3" s="2"/>
      <c r="W3" s="11" t="s">
        <v>355</v>
      </c>
      <c r="X3" s="25" t="s">
        <v>5</v>
      </c>
      <c r="Y3" s="3" t="s">
        <v>358</v>
      </c>
      <c r="Z3" s="3" t="s">
        <v>359</v>
      </c>
      <c r="AA3" s="3" t="s">
        <v>360</v>
      </c>
      <c r="AB3" s="1">
        <f>sS(AA3,$AI3,$AJ3,$AK3)</f>
        <v>936</v>
      </c>
      <c r="AC3" s="2">
        <f>AB3</f>
        <v>936</v>
      </c>
      <c r="AD3" s="3" t="s">
        <v>488</v>
      </c>
      <c r="AE3" s="8">
        <f>sS(AD3,$AI3,$AJ3,$AK3)</f>
        <v>934</v>
      </c>
      <c r="AF3" s="7">
        <f>AE3</f>
        <v>934</v>
      </c>
      <c r="AG3" s="2"/>
      <c r="AI3" s="6">
        <v>9.23076</v>
      </c>
      <c r="AJ3" s="6">
        <v>26.7</v>
      </c>
      <c r="AK3" s="6">
        <v>1.835</v>
      </c>
    </row>
    <row r="4" spans="1:37" ht="12.75">
      <c r="A4" s="11" t="s">
        <v>43</v>
      </c>
      <c r="B4" s="25" t="s">
        <v>7</v>
      </c>
      <c r="C4" s="3" t="s">
        <v>187</v>
      </c>
      <c r="D4" s="3" t="s">
        <v>184</v>
      </c>
      <c r="E4" s="3" t="s">
        <v>188</v>
      </c>
      <c r="F4" s="1">
        <f>sD(E4,$AI4,$AJ4,$AK4)</f>
        <v>1198</v>
      </c>
      <c r="G4" s="2">
        <f aca="true" t="shared" si="0" ref="G4:G9">G3+F4</f>
        <v>2263</v>
      </c>
      <c r="H4" s="3" t="s">
        <v>14</v>
      </c>
      <c r="I4" s="8">
        <f>sD(H4,$AI4,$AJ4,$AK4)</f>
        <v>1171</v>
      </c>
      <c r="J4" s="7">
        <f>IF(I4=0,0,J3+I4)</f>
        <v>2215</v>
      </c>
      <c r="K4" s="2"/>
      <c r="L4" s="11" t="s">
        <v>34</v>
      </c>
      <c r="M4" s="25" t="s">
        <v>7</v>
      </c>
      <c r="N4" s="3" t="s">
        <v>107</v>
      </c>
      <c r="O4" s="3" t="s">
        <v>100</v>
      </c>
      <c r="P4" s="3" t="s">
        <v>134</v>
      </c>
      <c r="Q4" s="1">
        <f>sD(P4,$AI4,$AJ4,$AK4)</f>
        <v>891</v>
      </c>
      <c r="R4" s="2">
        <f aca="true" t="shared" si="1" ref="R4:R9">R3+Q4</f>
        <v>2038</v>
      </c>
      <c r="S4" s="3" t="s">
        <v>35</v>
      </c>
      <c r="T4" s="8">
        <f>sD(S4,$AI4,$AJ4,$AK4)</f>
        <v>941</v>
      </c>
      <c r="U4" s="7">
        <f>IF(T4=0,0,U3+T4)</f>
        <v>2088</v>
      </c>
      <c r="V4" s="2"/>
      <c r="W4" s="11" t="s">
        <v>356</v>
      </c>
      <c r="X4" s="25" t="s">
        <v>7</v>
      </c>
      <c r="Y4" s="3" t="s">
        <v>361</v>
      </c>
      <c r="Z4" s="3" t="s">
        <v>362</v>
      </c>
      <c r="AA4" s="3" t="s">
        <v>58</v>
      </c>
      <c r="AB4" s="1">
        <f>sD(AA4,$AI4,$AJ4,$AK4)</f>
        <v>1080</v>
      </c>
      <c r="AC4" s="2">
        <f aca="true" t="shared" si="2" ref="AC4:AC9">AC3+AB4</f>
        <v>2016</v>
      </c>
      <c r="AD4" s="3" t="s">
        <v>24</v>
      </c>
      <c r="AE4" s="8">
        <f>sD(AD4,$AI4,$AJ4,$AK4)</f>
        <v>1016</v>
      </c>
      <c r="AF4" s="7">
        <f>IF(AE4=0,0,AF3+AE4)</f>
        <v>1950</v>
      </c>
      <c r="AG4" s="2"/>
      <c r="AI4" s="6">
        <v>916.327049309804</v>
      </c>
      <c r="AJ4" s="6">
        <v>0.75</v>
      </c>
      <c r="AK4" s="6">
        <v>1.348</v>
      </c>
    </row>
    <row r="5" spans="1:37" ht="12.75">
      <c r="A5" s="11" t="s">
        <v>44</v>
      </c>
      <c r="B5" s="25" t="s">
        <v>8</v>
      </c>
      <c r="C5" s="3" t="s">
        <v>189</v>
      </c>
      <c r="D5" s="3" t="s">
        <v>190</v>
      </c>
      <c r="E5" s="3" t="s">
        <v>113</v>
      </c>
      <c r="F5" s="1">
        <f>sD(E5,$AI5,$AJ5,$AK5)</f>
        <v>868</v>
      </c>
      <c r="G5" s="2">
        <f t="shared" si="0"/>
        <v>3131</v>
      </c>
      <c r="H5" s="3" t="s">
        <v>463</v>
      </c>
      <c r="I5" s="8">
        <f>sD(H5,$AI5,$AJ5,$AK5)</f>
        <v>872</v>
      </c>
      <c r="J5" s="7">
        <f>IF(I5=0,0,J4+I5)</f>
        <v>3087</v>
      </c>
      <c r="K5" s="2"/>
      <c r="L5" s="11" t="s">
        <v>30</v>
      </c>
      <c r="M5" s="25" t="s">
        <v>8</v>
      </c>
      <c r="N5" s="3" t="s">
        <v>281</v>
      </c>
      <c r="O5" s="3" t="s">
        <v>151</v>
      </c>
      <c r="P5" s="3" t="s">
        <v>282</v>
      </c>
      <c r="Q5" s="1">
        <f>sD(P5,$AI5,$AJ5,$AK5)</f>
        <v>774</v>
      </c>
      <c r="R5" s="2">
        <f t="shared" si="1"/>
        <v>2812</v>
      </c>
      <c r="S5" s="3" t="s">
        <v>156</v>
      </c>
      <c r="T5" s="8">
        <f>sD(S5,$AI5,$AJ5,$AK5)</f>
        <v>725</v>
      </c>
      <c r="U5" s="7">
        <f>IF(T5=0,0,U4+T5)</f>
        <v>2813</v>
      </c>
      <c r="V5" s="2"/>
      <c r="W5" s="11" t="s">
        <v>357</v>
      </c>
      <c r="X5" s="25" t="s">
        <v>8</v>
      </c>
      <c r="Y5" s="3" t="s">
        <v>363</v>
      </c>
      <c r="Z5" s="3" t="s">
        <v>364</v>
      </c>
      <c r="AA5" s="3" t="s">
        <v>46</v>
      </c>
      <c r="AB5" s="1">
        <f>sD(AA5,$AI5,$AJ5,$AK5)</f>
        <v>794</v>
      </c>
      <c r="AC5" s="2">
        <f t="shared" si="2"/>
        <v>2810</v>
      </c>
      <c r="AD5" s="3" t="s">
        <v>26</v>
      </c>
      <c r="AE5" s="8">
        <f>sD(AD5,$AI5,$AJ5,$AK5)</f>
        <v>777</v>
      </c>
      <c r="AF5" s="7">
        <f>IF(AE5=0,0,AF4+AE5)</f>
        <v>2727</v>
      </c>
      <c r="AG5" s="2"/>
      <c r="AI5" s="6">
        <v>56.0211</v>
      </c>
      <c r="AJ5" s="6">
        <v>1.5</v>
      </c>
      <c r="AK5" s="6">
        <v>1.05</v>
      </c>
    </row>
    <row r="6" spans="1:37" ht="12.75">
      <c r="A6" s="11">
        <v>34565</v>
      </c>
      <c r="B6" s="25">
        <v>200</v>
      </c>
      <c r="C6" s="3" t="s">
        <v>191</v>
      </c>
      <c r="D6" s="3" t="s">
        <v>192</v>
      </c>
      <c r="E6" s="3" t="s">
        <v>203</v>
      </c>
      <c r="F6" s="1">
        <f>sS(E6,$AI6,$AJ6,$AK6)</f>
        <v>924</v>
      </c>
      <c r="G6" s="2">
        <f t="shared" si="0"/>
        <v>4055</v>
      </c>
      <c r="H6" s="3" t="s">
        <v>350</v>
      </c>
      <c r="I6" s="8">
        <f>sS(H6,$AI6,$AJ6,$AK6)</f>
        <v>927</v>
      </c>
      <c r="J6" s="7">
        <f>IF(I6=0,0,J5+I6)</f>
        <v>4014</v>
      </c>
      <c r="K6" s="2"/>
      <c r="L6" s="11">
        <v>34739</v>
      </c>
      <c r="M6" s="25">
        <v>200</v>
      </c>
      <c r="N6" s="3" t="s">
        <v>283</v>
      </c>
      <c r="O6" s="3" t="s">
        <v>284</v>
      </c>
      <c r="P6" s="3" t="s">
        <v>104</v>
      </c>
      <c r="Q6" s="1">
        <f>sS(P6,$AI6,$AJ6,$AK6)</f>
        <v>1010</v>
      </c>
      <c r="R6" s="2">
        <f t="shared" si="1"/>
        <v>3822</v>
      </c>
      <c r="S6" s="3" t="s">
        <v>476</v>
      </c>
      <c r="T6" s="8">
        <f>sS(S6,$AI6,$AJ6,$AK6)</f>
        <v>1007</v>
      </c>
      <c r="U6" s="7">
        <f>IF(T6=0,0,U5+T6)</f>
        <v>3820</v>
      </c>
      <c r="V6" s="2"/>
      <c r="W6" s="11">
        <v>36203</v>
      </c>
      <c r="X6" s="25">
        <v>200</v>
      </c>
      <c r="Y6" s="3" t="s">
        <v>365</v>
      </c>
      <c r="Z6" s="3" t="s">
        <v>366</v>
      </c>
      <c r="AA6" s="3" t="s">
        <v>367</v>
      </c>
      <c r="AB6" s="1">
        <f>sS(AA6,$AI6,$AJ6,$AK6)</f>
        <v>780</v>
      </c>
      <c r="AC6" s="2">
        <f t="shared" si="2"/>
        <v>3590</v>
      </c>
      <c r="AD6" s="3" t="s">
        <v>489</v>
      </c>
      <c r="AE6" s="8">
        <f>sS(AD6,$AI6,$AJ6,$AK6)</f>
        <v>746</v>
      </c>
      <c r="AF6" s="7">
        <f>IF(AE6=0,0,AF5+AE6)</f>
        <v>3473</v>
      </c>
      <c r="AG6" s="2"/>
      <c r="AI6" s="6">
        <v>4.99087</v>
      </c>
      <c r="AJ6" s="6">
        <v>42.5</v>
      </c>
      <c r="AK6" s="6">
        <v>1.81</v>
      </c>
    </row>
    <row r="7" spans="1:37" ht="12.75">
      <c r="A7" s="11"/>
      <c r="B7" s="25" t="s">
        <v>9</v>
      </c>
      <c r="C7" s="3" t="s">
        <v>194</v>
      </c>
      <c r="D7" s="3" t="s">
        <v>65</v>
      </c>
      <c r="E7" s="3" t="s">
        <v>195</v>
      </c>
      <c r="F7" s="1">
        <f>sD(E7,$AI7,$AJ7,$AK7)</f>
        <v>1007</v>
      </c>
      <c r="G7" s="2">
        <f t="shared" si="0"/>
        <v>5062</v>
      </c>
      <c r="H7" s="3"/>
      <c r="I7" s="8">
        <f>sD(H7,$AI7,$AJ7,$AK7)</f>
        <v>0</v>
      </c>
      <c r="J7" s="7">
        <f>IF(H7=0,0,J6+I7)</f>
        <v>0</v>
      </c>
      <c r="K7" s="2"/>
      <c r="L7" s="11"/>
      <c r="M7" s="25" t="s">
        <v>9</v>
      </c>
      <c r="N7" s="3" t="s">
        <v>108</v>
      </c>
      <c r="O7" s="3" t="s">
        <v>286</v>
      </c>
      <c r="P7" s="3" t="s">
        <v>285</v>
      </c>
      <c r="Q7" s="1">
        <f>sD(P7,$AI7,$AJ7,$AK7)</f>
        <v>943</v>
      </c>
      <c r="R7" s="2">
        <f t="shared" si="1"/>
        <v>4765</v>
      </c>
      <c r="S7" s="3"/>
      <c r="T7" s="8">
        <f>sD(S7,$AI7,$AJ7,$AK7)</f>
        <v>0</v>
      </c>
      <c r="U7" s="7">
        <f>IF(S7=0,0,U6+T7)</f>
        <v>0</v>
      </c>
      <c r="V7" s="2"/>
      <c r="W7" s="11"/>
      <c r="X7" s="25" t="s">
        <v>9</v>
      </c>
      <c r="Y7" s="3" t="s">
        <v>368</v>
      </c>
      <c r="Z7" s="3" t="s">
        <v>369</v>
      </c>
      <c r="AA7" s="3" t="s">
        <v>88</v>
      </c>
      <c r="AB7" s="1">
        <f>sD(AA7,$AI7,$AJ7,$AK7)</f>
        <v>912</v>
      </c>
      <c r="AC7" s="2">
        <f t="shared" si="2"/>
        <v>4502</v>
      </c>
      <c r="AD7" s="3"/>
      <c r="AE7" s="8">
        <f>sD(AD7,$AI7,$AJ7,$AK7)</f>
        <v>0</v>
      </c>
      <c r="AF7" s="7">
        <f>IF(AD7=0,0,AF6+AE7)</f>
        <v>0</v>
      </c>
      <c r="AG7" s="2"/>
      <c r="AI7" s="6">
        <v>124.74354783797025</v>
      </c>
      <c r="AJ7" s="6">
        <v>2.1</v>
      </c>
      <c r="AK7" s="6">
        <v>1.41</v>
      </c>
    </row>
    <row r="8" spans="1:37" ht="12.75">
      <c r="A8" s="11"/>
      <c r="B8" s="25" t="s">
        <v>10</v>
      </c>
      <c r="C8" s="3" t="s">
        <v>196</v>
      </c>
      <c r="D8" s="3" t="s">
        <v>197</v>
      </c>
      <c r="E8" s="3" t="s">
        <v>202</v>
      </c>
      <c r="F8" s="1">
        <f>sD(E8,$AI8,$AJ8,$AK8)</f>
        <v>977</v>
      </c>
      <c r="G8" s="2">
        <f t="shared" si="0"/>
        <v>6039</v>
      </c>
      <c r="H8" s="3"/>
      <c r="I8" s="8">
        <f>sD(H8,$AI8,$AJ8,$AK8)</f>
        <v>0</v>
      </c>
      <c r="J8" s="7">
        <f>IF(H8=0,0,J7+I8)</f>
        <v>0</v>
      </c>
      <c r="K8" s="2"/>
      <c r="L8" s="11"/>
      <c r="M8" s="25" t="s">
        <v>10</v>
      </c>
      <c r="N8" s="3" t="s">
        <v>109</v>
      </c>
      <c r="O8" s="3" t="s">
        <v>287</v>
      </c>
      <c r="P8" s="3" t="s">
        <v>288</v>
      </c>
      <c r="Q8" s="1">
        <f>sD(P8,$AI8,$AJ8,$AK8)</f>
        <v>706</v>
      </c>
      <c r="R8" s="2">
        <f t="shared" si="1"/>
        <v>5471</v>
      </c>
      <c r="S8" s="3"/>
      <c r="T8" s="8">
        <f>sD(S8,$AI8,$AJ8,$AK8)</f>
        <v>0</v>
      </c>
      <c r="U8" s="7">
        <f>IF(S8=0,0,U7+T8)</f>
        <v>0</v>
      </c>
      <c r="V8" s="2"/>
      <c r="W8" s="11"/>
      <c r="X8" s="25" t="s">
        <v>10</v>
      </c>
      <c r="Y8" s="3" t="s">
        <v>370</v>
      </c>
      <c r="Z8" s="3" t="s">
        <v>371</v>
      </c>
      <c r="AA8" s="3" t="s">
        <v>372</v>
      </c>
      <c r="AB8" s="1">
        <f>sD(AA8,$AI8,$AJ8,$AK8)</f>
        <v>967</v>
      </c>
      <c r="AC8" s="2">
        <f t="shared" si="2"/>
        <v>5469</v>
      </c>
      <c r="AD8" s="3"/>
      <c r="AE8" s="8">
        <f>sD(AD8,$AI8,$AJ8,$AK8)</f>
        <v>0</v>
      </c>
      <c r="AF8" s="7">
        <f>IF(AD8=0,0,AF7+AE8)</f>
        <v>0</v>
      </c>
      <c r="AG8" s="2"/>
      <c r="AI8" s="6">
        <v>15.9803</v>
      </c>
      <c r="AJ8" s="6">
        <v>3.8</v>
      </c>
      <c r="AK8" s="6">
        <v>1.04</v>
      </c>
    </row>
    <row r="9" spans="1:37" ht="12.75">
      <c r="A9" s="9"/>
      <c r="B9" s="25">
        <v>800</v>
      </c>
      <c r="C9" s="3" t="s">
        <v>198</v>
      </c>
      <c r="D9" s="3" t="s">
        <v>199</v>
      </c>
      <c r="E9" s="3" t="s">
        <v>128</v>
      </c>
      <c r="F9" s="1">
        <f>sL(E9,$AI9,$AJ9,$AK9)</f>
        <v>865</v>
      </c>
      <c r="G9" s="2">
        <f t="shared" si="0"/>
        <v>6904</v>
      </c>
      <c r="H9" s="3"/>
      <c r="I9" s="8">
        <f>sL(H9,$AI9,$AJ9,$AK9)</f>
        <v>0</v>
      </c>
      <c r="J9" s="7">
        <f>IF(H9=0,0,J8+I9)</f>
        <v>0</v>
      </c>
      <c r="K9" s="2"/>
      <c r="L9" s="11"/>
      <c r="M9" s="25">
        <v>800</v>
      </c>
      <c r="N9" s="3" t="s">
        <v>111</v>
      </c>
      <c r="O9" s="3" t="s">
        <v>199</v>
      </c>
      <c r="P9" s="3" t="s">
        <v>53</v>
      </c>
      <c r="Q9" s="1">
        <f>sL(P9,$AI9,$AJ9,$AK9)</f>
        <v>893</v>
      </c>
      <c r="R9" s="2">
        <f t="shared" si="1"/>
        <v>6364</v>
      </c>
      <c r="S9" s="3"/>
      <c r="T9" s="8">
        <f>sL(S9,$AI9,$AJ9,$AK9)</f>
        <v>0</v>
      </c>
      <c r="U9" s="7">
        <f>IF(S9=0,0,U8+T9)</f>
        <v>0</v>
      </c>
      <c r="V9" s="2"/>
      <c r="W9" s="11"/>
      <c r="X9" s="25">
        <v>800</v>
      </c>
      <c r="Y9" s="3" t="s">
        <v>373</v>
      </c>
      <c r="Z9" s="3" t="s">
        <v>374</v>
      </c>
      <c r="AA9" s="3" t="s">
        <v>96</v>
      </c>
      <c r="AB9" s="1">
        <f>sL(AA9,$AI9,$AJ9,$AK9)</f>
        <v>921</v>
      </c>
      <c r="AC9" s="2">
        <f t="shared" si="2"/>
        <v>6390</v>
      </c>
      <c r="AD9" s="3"/>
      <c r="AE9" s="8">
        <f>sL(AD9,$AI9,$AJ9,$AK9)</f>
        <v>0</v>
      </c>
      <c r="AF9" s="7">
        <f>IF(AD9=0,0,AF8+AE9)</f>
        <v>0</v>
      </c>
      <c r="AG9" s="2"/>
      <c r="AI9" s="6">
        <v>0.11193</v>
      </c>
      <c r="AJ9" s="6">
        <v>254</v>
      </c>
      <c r="AK9" s="6">
        <v>1.88</v>
      </c>
    </row>
    <row r="10" spans="1:33" ht="12.75">
      <c r="A10" s="9"/>
      <c r="B10" s="25" t="s">
        <v>11</v>
      </c>
      <c r="C10" s="3" t="s">
        <v>200</v>
      </c>
      <c r="D10" s="3" t="s">
        <v>201</v>
      </c>
      <c r="E10" s="3"/>
      <c r="F10" s="1">
        <f>SUM(F3:F9)</f>
        <v>6904</v>
      </c>
      <c r="G10" s="2"/>
      <c r="H10" s="3"/>
      <c r="I10" s="8">
        <f>SUM(I3:I9)</f>
        <v>4014</v>
      </c>
      <c r="J10" s="7">
        <f>IF(H3="",F3,I3)+IF(H4="",F4,I4)+IF(H5="",F5,I5)+IF(H6="",F6,I6)+IF(H7="",F7,I7)+IF(H8="",F8,I8)+IF(H9="",F9,I9)</f>
        <v>6863</v>
      </c>
      <c r="K10" s="2">
        <v>1</v>
      </c>
      <c r="L10" s="11"/>
      <c r="M10" s="25" t="s">
        <v>11</v>
      </c>
      <c r="N10" s="3" t="s">
        <v>112</v>
      </c>
      <c r="O10" s="3" t="s">
        <v>289</v>
      </c>
      <c r="P10" s="3"/>
      <c r="Q10" s="1">
        <f>SUM(Q3:Q9)</f>
        <v>6364</v>
      </c>
      <c r="R10" s="2"/>
      <c r="S10" s="3"/>
      <c r="T10" s="8">
        <f>SUM(T3:T9)</f>
        <v>3820</v>
      </c>
      <c r="U10" s="7">
        <f>IF(S3="",Q3,T3)+IF(S4="",Q4,T4)+IF(S5="",Q5,T5)+IF(S6="",Q6,T6)+IF(S7="",Q7,T7)+IF(S8="",Q8,T8)+IF(S9="",Q9,T9)</f>
        <v>6362</v>
      </c>
      <c r="V10" s="2">
        <v>9</v>
      </c>
      <c r="W10" s="11"/>
      <c r="X10" s="25" t="s">
        <v>11</v>
      </c>
      <c r="Y10" s="3" t="s">
        <v>375</v>
      </c>
      <c r="Z10" s="3" t="s">
        <v>376</v>
      </c>
      <c r="AA10" s="3"/>
      <c r="AB10" s="1">
        <f>SUM(AB3:AB9)</f>
        <v>6390</v>
      </c>
      <c r="AC10" s="2"/>
      <c r="AD10" s="3"/>
      <c r="AE10" s="8">
        <f>SUM(AE3:AE9)</f>
        <v>3473</v>
      </c>
      <c r="AF10" s="7">
        <f>IF(AD3="",AB3,AE3)+IF(AD4="",AB4,AE4)+IF(AD5="",AB5,AE5)+IF(AD6="",AB6,AE6)+IF(AD7="",AB7,AE7)+IF(AD8="",AB8,AE8)+IF(AD9="",AB9,AE9)</f>
        <v>6273</v>
      </c>
      <c r="AG10" s="2">
        <v>15</v>
      </c>
    </row>
    <row r="11" spans="1:37" s="19" customFormat="1" ht="12.75">
      <c r="A11" s="14"/>
      <c r="B11" s="26" t="str">
        <f>A12&amp;" "&amp;A13&amp;" ("&amp;A14&amp;") "&amp;TEXT(A15,"dd/mm/yyyy")</f>
        <v>Carolin Schäfer (GER) 05/12/1991</v>
      </c>
      <c r="C11" s="15"/>
      <c r="D11" s="15"/>
      <c r="E11" s="15"/>
      <c r="F11" s="16"/>
      <c r="G11" s="16"/>
      <c r="H11" s="15"/>
      <c r="I11" s="17"/>
      <c r="J11" s="17"/>
      <c r="K11" s="16"/>
      <c r="L11" s="18"/>
      <c r="M11" s="26" t="str">
        <f>L12&amp;" "&amp;L13&amp;" ("&amp;L14&amp;") "&amp;TEXT(L15,"dd/mm/yyyy")</f>
        <v>Anouk Vetter (NED) 04/02/1993</v>
      </c>
      <c r="N11" s="15"/>
      <c r="O11" s="15"/>
      <c r="P11" s="15"/>
      <c r="Q11" s="16"/>
      <c r="R11" s="16"/>
      <c r="S11" s="15"/>
      <c r="T11" s="17"/>
      <c r="U11" s="17"/>
      <c r="V11" s="16"/>
      <c r="W11" s="18"/>
      <c r="X11" s="26" t="str">
        <f>W12&amp;" "&amp;W13&amp;" ("&amp;W14&amp;") "&amp;TEXT(W15,"dd/mm/yyyy")</f>
        <v>Geraldine Ruckstuhl (SUI) 24/02/1998</v>
      </c>
      <c r="Y11" s="15"/>
      <c r="Z11" s="15"/>
      <c r="AA11" s="15"/>
      <c r="AB11" s="16"/>
      <c r="AC11" s="16"/>
      <c r="AD11" s="15"/>
      <c r="AE11" s="17"/>
      <c r="AF11" s="17"/>
      <c r="AG11" s="16"/>
      <c r="AI11" s="20"/>
      <c r="AJ11" s="20"/>
      <c r="AK11" s="20"/>
    </row>
    <row r="12" spans="1:37" ht="12.75">
      <c r="A12" s="9" t="s">
        <v>21</v>
      </c>
      <c r="B12" s="25" t="s">
        <v>5</v>
      </c>
      <c r="C12" s="3" t="s">
        <v>204</v>
      </c>
      <c r="D12" s="3" t="s">
        <v>60</v>
      </c>
      <c r="E12" s="3" t="s">
        <v>36</v>
      </c>
      <c r="F12" s="1">
        <f>sS(E12,$AI12,$AJ12,$AK12)</f>
        <v>1109</v>
      </c>
      <c r="G12" s="2">
        <f>F12</f>
        <v>1109</v>
      </c>
      <c r="H12" s="3" t="s">
        <v>464</v>
      </c>
      <c r="I12" s="8">
        <f>sS(H12,$AI12,$AJ12,$AK12)</f>
        <v>1111</v>
      </c>
      <c r="J12" s="7">
        <f>I12</f>
        <v>1111</v>
      </c>
      <c r="K12" s="2"/>
      <c r="L12" s="11" t="s">
        <v>37</v>
      </c>
      <c r="M12" s="25" t="s">
        <v>5</v>
      </c>
      <c r="N12" s="3" t="s">
        <v>97</v>
      </c>
      <c r="O12" s="3" t="s">
        <v>273</v>
      </c>
      <c r="P12" s="3" t="s">
        <v>54</v>
      </c>
      <c r="Q12" s="1">
        <f>sS(P12,$AI12,$AJ12,$AK12)</f>
        <v>1072</v>
      </c>
      <c r="R12" s="2">
        <f>Q12</f>
        <v>1072</v>
      </c>
      <c r="S12" s="3" t="s">
        <v>346</v>
      </c>
      <c r="T12" s="8">
        <f>sS(S12,$AI12,$AJ12,$AK12)</f>
        <v>1078</v>
      </c>
      <c r="U12" s="7">
        <f>T12</f>
        <v>1078</v>
      </c>
      <c r="V12" s="2"/>
      <c r="W12" s="11" t="s">
        <v>377</v>
      </c>
      <c r="X12" s="25" t="s">
        <v>5</v>
      </c>
      <c r="Y12" s="3" t="s">
        <v>382</v>
      </c>
      <c r="Z12" s="3" t="s">
        <v>383</v>
      </c>
      <c r="AA12" s="3" t="s">
        <v>383</v>
      </c>
      <c r="AB12" s="1">
        <f>sS(AA12,$AI12,$AJ12,$AK12)</f>
        <v>985</v>
      </c>
      <c r="AC12" s="2">
        <f>AB12</f>
        <v>985</v>
      </c>
      <c r="AD12" s="3" t="s">
        <v>50</v>
      </c>
      <c r="AE12" s="8">
        <f>sS(AD12,$AI12,$AJ12,$AK12)</f>
        <v>1007</v>
      </c>
      <c r="AF12" s="7">
        <f>AE12</f>
        <v>1007</v>
      </c>
      <c r="AG12" s="2"/>
      <c r="AI12" s="6">
        <v>9.23076</v>
      </c>
      <c r="AJ12" s="6">
        <v>26.7</v>
      </c>
      <c r="AK12" s="6">
        <v>1.835</v>
      </c>
    </row>
    <row r="13" spans="1:37" ht="12.75">
      <c r="A13" s="9" t="s">
        <v>22</v>
      </c>
      <c r="B13" s="25" t="s">
        <v>7</v>
      </c>
      <c r="C13" s="3" t="s">
        <v>205</v>
      </c>
      <c r="D13" s="3" t="s">
        <v>183</v>
      </c>
      <c r="E13" s="3" t="s">
        <v>64</v>
      </c>
      <c r="F13" s="1">
        <f>sD(E13,$AI13,$AJ13,$AK13)</f>
        <v>1041</v>
      </c>
      <c r="G13" s="2">
        <f aca="true" t="shared" si="3" ref="G13:G18">G12+F13</f>
        <v>2150</v>
      </c>
      <c r="H13" s="3" t="s">
        <v>183</v>
      </c>
      <c r="I13" s="8">
        <f>sD(H13,$AI13,$AJ13,$AK13)</f>
        <v>1054</v>
      </c>
      <c r="J13" s="7">
        <f>IF(I13=0,0,J12+I13)</f>
        <v>2165</v>
      </c>
      <c r="K13" s="2"/>
      <c r="L13" s="11" t="s">
        <v>38</v>
      </c>
      <c r="M13" s="25" t="s">
        <v>7</v>
      </c>
      <c r="N13" s="3" t="s">
        <v>99</v>
      </c>
      <c r="O13" s="3" t="s">
        <v>267</v>
      </c>
      <c r="P13" s="3" t="s">
        <v>101</v>
      </c>
      <c r="Q13" s="1">
        <f>sD(P13,$AI13,$AJ13,$AK13)</f>
        <v>928</v>
      </c>
      <c r="R13" s="2">
        <f aca="true" t="shared" si="4" ref="R13:R18">R12+Q13</f>
        <v>2000</v>
      </c>
      <c r="S13" s="3" t="s">
        <v>35</v>
      </c>
      <c r="T13" s="8">
        <f>sD(S13,$AI13,$AJ13,$AK13)</f>
        <v>941</v>
      </c>
      <c r="U13" s="7">
        <f>IF(T13=0,0,U12+T13)</f>
        <v>2019</v>
      </c>
      <c r="V13" s="2"/>
      <c r="W13" s="11" t="s">
        <v>378</v>
      </c>
      <c r="X13" s="25" t="s">
        <v>7</v>
      </c>
      <c r="Y13" s="3" t="s">
        <v>384</v>
      </c>
      <c r="Z13" s="3" t="s">
        <v>39</v>
      </c>
      <c r="AA13" s="3" t="s">
        <v>75</v>
      </c>
      <c r="AB13" s="1">
        <f>sD(AA13,$AI13,$AJ13,$AK13)</f>
        <v>966</v>
      </c>
      <c r="AC13" s="2">
        <f aca="true" t="shared" si="5" ref="AC13:AC18">AC12+AB13</f>
        <v>1951</v>
      </c>
      <c r="AD13" s="3" t="s">
        <v>32</v>
      </c>
      <c r="AE13" s="8">
        <f>sD(AD13,$AI13,$AJ13,$AK13)</f>
        <v>978</v>
      </c>
      <c r="AF13" s="7">
        <f>IF(AE13=0,0,AF12+AE13)</f>
        <v>1985</v>
      </c>
      <c r="AG13" s="2"/>
      <c r="AI13" s="6">
        <v>916.327049309804</v>
      </c>
      <c r="AJ13" s="6">
        <v>0.75</v>
      </c>
      <c r="AK13" s="6">
        <v>1.348</v>
      </c>
    </row>
    <row r="14" spans="1:37" ht="12.75">
      <c r="A14" s="9" t="s">
        <v>25</v>
      </c>
      <c r="B14" s="25" t="s">
        <v>8</v>
      </c>
      <c r="C14" s="3" t="s">
        <v>206</v>
      </c>
      <c r="D14" s="3" t="s">
        <v>207</v>
      </c>
      <c r="E14" s="3" t="s">
        <v>208</v>
      </c>
      <c r="F14" s="1">
        <f>sD(E14,$AI14,$AJ14,$AK14)</f>
        <v>834</v>
      </c>
      <c r="G14" s="2">
        <f t="shared" si="3"/>
        <v>2984</v>
      </c>
      <c r="H14" s="3" t="s">
        <v>465</v>
      </c>
      <c r="I14" s="8">
        <f>sD(H14,$AI14,$AJ14,$AK14)</f>
        <v>850</v>
      </c>
      <c r="J14" s="7">
        <f>IF(I14=0,0,J13+I14)</f>
        <v>3015</v>
      </c>
      <c r="K14" s="2"/>
      <c r="L14" s="11" t="s">
        <v>30</v>
      </c>
      <c r="M14" s="25" t="s">
        <v>8</v>
      </c>
      <c r="N14" s="3" t="s">
        <v>268</v>
      </c>
      <c r="O14" s="3" t="s">
        <v>269</v>
      </c>
      <c r="P14" s="3" t="s">
        <v>270</v>
      </c>
      <c r="Q14" s="1">
        <f>sD(P14,$AI14,$AJ14,$AK14)</f>
        <v>901</v>
      </c>
      <c r="R14" s="2">
        <f t="shared" si="4"/>
        <v>2901</v>
      </c>
      <c r="S14" s="3" t="s">
        <v>477</v>
      </c>
      <c r="T14" s="8">
        <f>sD(S14,$AI14,$AJ14,$AK14)</f>
        <v>867</v>
      </c>
      <c r="U14" s="7">
        <f>IF(T14=0,0,U13+T14)</f>
        <v>2886</v>
      </c>
      <c r="V14" s="2"/>
      <c r="W14" s="11" t="s">
        <v>379</v>
      </c>
      <c r="X14" s="25" t="s">
        <v>8</v>
      </c>
      <c r="Y14" s="3" t="s">
        <v>385</v>
      </c>
      <c r="Z14" s="3" t="s">
        <v>386</v>
      </c>
      <c r="AA14" s="3" t="s">
        <v>116</v>
      </c>
      <c r="AB14" s="1">
        <f>sD(AA14,$AI14,$AJ14,$AK14)</f>
        <v>761</v>
      </c>
      <c r="AC14" s="2">
        <f t="shared" si="5"/>
        <v>2712</v>
      </c>
      <c r="AD14" s="3" t="s">
        <v>490</v>
      </c>
      <c r="AE14" s="8">
        <f>sD(AD14,$AI14,$AJ14,$AK14)</f>
        <v>751</v>
      </c>
      <c r="AF14" s="7">
        <f>IF(AE14=0,0,AF13+AE14)</f>
        <v>2736</v>
      </c>
      <c r="AG14" s="2"/>
      <c r="AI14" s="6">
        <v>56.0211</v>
      </c>
      <c r="AJ14" s="6">
        <v>1.5</v>
      </c>
      <c r="AK14" s="6">
        <v>1.05</v>
      </c>
    </row>
    <row r="15" spans="1:37" ht="12.75">
      <c r="A15" s="9">
        <v>33577</v>
      </c>
      <c r="B15" s="25">
        <v>200</v>
      </c>
      <c r="C15" s="3" t="s">
        <v>209</v>
      </c>
      <c r="D15" s="3" t="s">
        <v>210</v>
      </c>
      <c r="E15" s="3" t="s">
        <v>211</v>
      </c>
      <c r="F15" s="1">
        <f>sS(E15,$AI15,$AJ15,$AK15)</f>
        <v>1039</v>
      </c>
      <c r="G15" s="2">
        <f t="shared" si="3"/>
        <v>4023</v>
      </c>
      <c r="H15" s="3" t="s">
        <v>466</v>
      </c>
      <c r="I15" s="8">
        <f>sS(H15,$AI15,$AJ15,$AK15)</f>
        <v>1021</v>
      </c>
      <c r="J15" s="7">
        <f>IF(I15=0,0,J14+I15)</f>
        <v>4036</v>
      </c>
      <c r="K15" s="2"/>
      <c r="L15" s="11">
        <v>34004</v>
      </c>
      <c r="M15" s="25">
        <v>200</v>
      </c>
      <c r="N15" s="3" t="s">
        <v>102</v>
      </c>
      <c r="O15" s="3" t="s">
        <v>272</v>
      </c>
      <c r="P15" s="3" t="s">
        <v>91</v>
      </c>
      <c r="Q15" s="1">
        <f>sS(P15,$AI15,$AJ15,$AK15)</f>
        <v>981</v>
      </c>
      <c r="R15" s="2">
        <f t="shared" si="4"/>
        <v>3882</v>
      </c>
      <c r="S15" s="3" t="s">
        <v>437</v>
      </c>
      <c r="T15" s="8">
        <f>sS(S15,$AI15,$AJ15,$AK15)</f>
        <v>946</v>
      </c>
      <c r="U15" s="7">
        <f>IF(T15=0,0,U14+T15)</f>
        <v>3832</v>
      </c>
      <c r="V15" s="2"/>
      <c r="W15" s="11">
        <v>35850</v>
      </c>
      <c r="X15" s="25">
        <v>200</v>
      </c>
      <c r="Y15" s="3" t="s">
        <v>387</v>
      </c>
      <c r="Z15" s="3" t="s">
        <v>388</v>
      </c>
      <c r="AA15" s="3" t="s">
        <v>51</v>
      </c>
      <c r="AB15" s="1">
        <f>sS(AA15,$AI15,$AJ15,$AK15)</f>
        <v>905</v>
      </c>
      <c r="AC15" s="2">
        <f t="shared" si="5"/>
        <v>3617</v>
      </c>
      <c r="AD15" s="3" t="s">
        <v>491</v>
      </c>
      <c r="AE15" s="8">
        <f>sS(AD15,$AI15,$AJ15,$AK15)</f>
        <v>902</v>
      </c>
      <c r="AF15" s="7">
        <f>IF(AE15=0,0,AF14+AE15)</f>
        <v>3638</v>
      </c>
      <c r="AG15" s="2"/>
      <c r="AI15" s="6">
        <v>4.99087</v>
      </c>
      <c r="AJ15" s="6">
        <v>42.5</v>
      </c>
      <c r="AK15" s="6">
        <v>1.81</v>
      </c>
    </row>
    <row r="16" spans="1:37" ht="12.75">
      <c r="A16" s="9"/>
      <c r="B16" s="25" t="s">
        <v>9</v>
      </c>
      <c r="C16" s="3" t="s">
        <v>212</v>
      </c>
      <c r="D16" s="3" t="s">
        <v>213</v>
      </c>
      <c r="E16" s="3" t="s">
        <v>45</v>
      </c>
      <c r="F16" s="1">
        <f>sD(E16,$AI16,$AJ16,$AK16)</f>
        <v>975</v>
      </c>
      <c r="G16" s="2">
        <f t="shared" si="3"/>
        <v>4998</v>
      </c>
      <c r="H16" s="3"/>
      <c r="I16" s="8">
        <f>sD(H16,$AI16,$AJ16,$AK16)</f>
        <v>0</v>
      </c>
      <c r="J16" s="7">
        <f>IF(H16=0,0,J15+I16)</f>
        <v>0</v>
      </c>
      <c r="K16" s="2"/>
      <c r="L16" s="11"/>
      <c r="M16" s="25" t="s">
        <v>9</v>
      </c>
      <c r="N16" s="3" t="s">
        <v>105</v>
      </c>
      <c r="O16" s="3" t="s">
        <v>271</v>
      </c>
      <c r="P16" s="3" t="s">
        <v>88</v>
      </c>
      <c r="Q16" s="1">
        <f>sD(P16,$AI16,$AJ16,$AK16)</f>
        <v>912</v>
      </c>
      <c r="R16" s="2">
        <f t="shared" si="4"/>
        <v>4794</v>
      </c>
      <c r="S16" s="3"/>
      <c r="T16" s="8">
        <f>sD(S16,$AI16,$AJ16,$AK16)</f>
        <v>0</v>
      </c>
      <c r="U16" s="7">
        <f>IF(S16=0,0,U15+T16)</f>
        <v>0</v>
      </c>
      <c r="V16" s="2"/>
      <c r="W16" s="11"/>
      <c r="X16" s="25" t="s">
        <v>9</v>
      </c>
      <c r="Y16" s="3" t="s">
        <v>389</v>
      </c>
      <c r="Z16" s="3" t="s">
        <v>390</v>
      </c>
      <c r="AA16" s="3" t="s">
        <v>313</v>
      </c>
      <c r="AB16" s="1">
        <f>sD(AA16,$AI16,$AJ16,$AK16)</f>
        <v>819</v>
      </c>
      <c r="AC16" s="2">
        <f t="shared" si="5"/>
        <v>4436</v>
      </c>
      <c r="AD16" s="3"/>
      <c r="AE16" s="8">
        <f>sD(AD16,$AI16,$AJ16,$AK16)</f>
        <v>0</v>
      </c>
      <c r="AF16" s="7">
        <f>IF(AD16=0,0,AF15+AE16)</f>
        <v>0</v>
      </c>
      <c r="AG16" s="2"/>
      <c r="AI16" s="6">
        <v>124.74354783797025</v>
      </c>
      <c r="AJ16" s="6">
        <v>2.1</v>
      </c>
      <c r="AK16" s="6">
        <v>1.41</v>
      </c>
    </row>
    <row r="17" spans="1:37" ht="12.75">
      <c r="A17" s="9"/>
      <c r="B17" s="25" t="s">
        <v>10</v>
      </c>
      <c r="C17" s="3" t="s">
        <v>77</v>
      </c>
      <c r="D17" s="3" t="s">
        <v>78</v>
      </c>
      <c r="E17" s="3" t="s">
        <v>214</v>
      </c>
      <c r="F17" s="1">
        <f>sD(E17,$AI17,$AJ17,$AK17)</f>
        <v>860</v>
      </c>
      <c r="G17" s="2">
        <f t="shared" si="3"/>
        <v>5858</v>
      </c>
      <c r="H17" s="3"/>
      <c r="I17" s="8">
        <f>sD(H17,$AI17,$AJ17,$AK17)</f>
        <v>0</v>
      </c>
      <c r="J17" s="7">
        <f>IF(H17=0,0,J16+I17)</f>
        <v>0</v>
      </c>
      <c r="K17" s="2"/>
      <c r="L17" s="11"/>
      <c r="M17" s="25" t="s">
        <v>10</v>
      </c>
      <c r="N17" s="3" t="s">
        <v>274</v>
      </c>
      <c r="O17" s="3" t="s">
        <v>275</v>
      </c>
      <c r="P17" s="3" t="s">
        <v>276</v>
      </c>
      <c r="Q17" s="1">
        <f>sD(P17,$AI17,$AJ17,$AK17)</f>
        <v>938</v>
      </c>
      <c r="R17" s="2">
        <f t="shared" si="4"/>
        <v>5732</v>
      </c>
      <c r="S17" s="3"/>
      <c r="T17" s="8">
        <f>sD(S17,$AI17,$AJ17,$AK17)</f>
        <v>0</v>
      </c>
      <c r="U17" s="7">
        <f>IF(S17=0,0,U16+T17)</f>
        <v>0</v>
      </c>
      <c r="V17" s="2"/>
      <c r="W17" s="11"/>
      <c r="X17" s="25" t="s">
        <v>10</v>
      </c>
      <c r="Y17" s="3" t="s">
        <v>391</v>
      </c>
      <c r="Z17" s="3" t="s">
        <v>392</v>
      </c>
      <c r="AA17" s="3" t="s">
        <v>95</v>
      </c>
      <c r="AB17" s="1">
        <f>sD(AA17,$AI17,$AJ17,$AK17)</f>
        <v>957</v>
      </c>
      <c r="AC17" s="2">
        <f t="shared" si="5"/>
        <v>5393</v>
      </c>
      <c r="AD17" s="3"/>
      <c r="AE17" s="8">
        <f>sD(AD17,$AI17,$AJ17,$AK17)</f>
        <v>0</v>
      </c>
      <c r="AF17" s="7">
        <f>IF(AD17=0,0,AF16+AE17)</f>
        <v>0</v>
      </c>
      <c r="AG17" s="2"/>
      <c r="AI17" s="6">
        <v>15.9803</v>
      </c>
      <c r="AJ17" s="6">
        <v>3.8</v>
      </c>
      <c r="AK17" s="6">
        <v>1.04</v>
      </c>
    </row>
    <row r="18" spans="1:37" ht="12.75">
      <c r="A18" s="9"/>
      <c r="B18" s="25">
        <v>800</v>
      </c>
      <c r="C18" s="3" t="s">
        <v>80</v>
      </c>
      <c r="D18" s="3" t="s">
        <v>215</v>
      </c>
      <c r="E18" s="3" t="s">
        <v>216</v>
      </c>
      <c r="F18" s="1">
        <f>sL(E18,$AI18,$AJ18,$AK18)</f>
        <v>886</v>
      </c>
      <c r="G18" s="2">
        <f t="shared" si="3"/>
        <v>6744</v>
      </c>
      <c r="H18" s="3"/>
      <c r="I18" s="8">
        <f>sL(H18,$AI18,$AJ18,$AK18)</f>
        <v>0</v>
      </c>
      <c r="J18" s="7">
        <f>IF(H18=0,0,J17+I18)</f>
        <v>0</v>
      </c>
      <c r="K18" s="2"/>
      <c r="L18" s="11"/>
      <c r="M18" s="25">
        <v>800</v>
      </c>
      <c r="N18" s="3" t="s">
        <v>277</v>
      </c>
      <c r="O18" s="3" t="s">
        <v>278</v>
      </c>
      <c r="P18" s="3" t="s">
        <v>114</v>
      </c>
      <c r="Q18" s="1">
        <f>sL(P18,$AI18,$AJ18,$AK18)</f>
        <v>824</v>
      </c>
      <c r="R18" s="2">
        <f t="shared" si="4"/>
        <v>6556</v>
      </c>
      <c r="S18" s="3"/>
      <c r="T18" s="8">
        <f>sL(S18,$AI18,$AJ18,$AK18)</f>
        <v>0</v>
      </c>
      <c r="U18" s="7">
        <f>IF(S18=0,0,U17+T18)</f>
        <v>0</v>
      </c>
      <c r="V18" s="2"/>
      <c r="W18" s="11"/>
      <c r="X18" s="25">
        <v>800</v>
      </c>
      <c r="Y18" s="3" t="s">
        <v>393</v>
      </c>
      <c r="Z18" s="3" t="s">
        <v>394</v>
      </c>
      <c r="AA18" s="3" t="s">
        <v>53</v>
      </c>
      <c r="AB18" s="1">
        <f>sL(AA18,$AI18,$AJ18,$AK18)</f>
        <v>893</v>
      </c>
      <c r="AC18" s="2">
        <f t="shared" si="5"/>
        <v>6286</v>
      </c>
      <c r="AD18" s="3"/>
      <c r="AE18" s="8">
        <f>sL(AD18,$AI18,$AJ18,$AK18)</f>
        <v>0</v>
      </c>
      <c r="AF18" s="7">
        <f>IF(AD18=0,0,AF17+AE18)</f>
        <v>0</v>
      </c>
      <c r="AG18" s="2"/>
      <c r="AI18" s="6">
        <v>0.11193</v>
      </c>
      <c r="AJ18" s="6">
        <v>254</v>
      </c>
      <c r="AK18" s="6">
        <v>1.88</v>
      </c>
    </row>
    <row r="19" spans="1:33" ht="12.75">
      <c r="A19" s="9"/>
      <c r="B19" s="25" t="s">
        <v>11</v>
      </c>
      <c r="C19" s="3" t="s">
        <v>218</v>
      </c>
      <c r="D19" s="3" t="s">
        <v>219</v>
      </c>
      <c r="E19" s="3"/>
      <c r="F19" s="1">
        <f>SUM(F12:F18)</f>
        <v>6744</v>
      </c>
      <c r="G19" s="2"/>
      <c r="H19" s="3"/>
      <c r="I19" s="8">
        <f>SUM(I12:I18)</f>
        <v>4036</v>
      </c>
      <c r="J19" s="7">
        <f>IF(H12="",F12,I12)+IF(H13="",F13,I13)+IF(H14="",F14,I14)+IF(H15="",F15,I15)+IF(H16="",F16,I16)+IF(H17="",F17,I17)+IF(H18="",F18,I18)</f>
        <v>6757</v>
      </c>
      <c r="K19" s="2">
        <v>2</v>
      </c>
      <c r="L19" s="11"/>
      <c r="M19" s="25" t="s">
        <v>11</v>
      </c>
      <c r="N19" s="3" t="s">
        <v>106</v>
      </c>
      <c r="O19" s="3" t="s">
        <v>301</v>
      </c>
      <c r="P19" s="3"/>
      <c r="Q19" s="1">
        <f>SUM(Q12:Q18)</f>
        <v>6556</v>
      </c>
      <c r="R19" s="2"/>
      <c r="S19" s="3"/>
      <c r="T19" s="8">
        <f>SUM(T12:T18)</f>
        <v>3832</v>
      </c>
      <c r="U19" s="7">
        <f>IF(S12="",Q12,T12)+IF(S13="",Q13,T13)+IF(S14="",Q14,T14)+IF(S15="",Q15,T15)+IF(S16="",Q16,T16)+IF(S17="",Q17,T17)+IF(S18="",Q18,T18)</f>
        <v>6506</v>
      </c>
      <c r="V19" s="2">
        <v>5</v>
      </c>
      <c r="W19" s="11"/>
      <c r="X19" s="25" t="s">
        <v>11</v>
      </c>
      <c r="Y19" s="3" t="s">
        <v>380</v>
      </c>
      <c r="Z19" s="3" t="s">
        <v>381</v>
      </c>
      <c r="AA19" s="3"/>
      <c r="AB19" s="1">
        <f>SUM(AB12:AB18)</f>
        <v>6286</v>
      </c>
      <c r="AC19" s="2"/>
      <c r="AD19" s="3"/>
      <c r="AE19" s="8">
        <f>SUM(AE12:AE18)</f>
        <v>3638</v>
      </c>
      <c r="AF19" s="7">
        <f>IF(AD12="",AB12,AE12)+IF(AD13="",AB13,AE13)+IF(AD14="",AB14,AE14)+IF(AD15="",AB15,AE15)+IF(AD16="",AB16,AE16)+IF(AD17="",AB17,AE17)+IF(AD18="",AB18,AE18)</f>
        <v>6307</v>
      </c>
      <c r="AG19" s="2">
        <v>14</v>
      </c>
    </row>
    <row r="20" spans="1:37" s="19" customFormat="1" ht="12.75">
      <c r="A20" s="18"/>
      <c r="B20" s="26" t="str">
        <f>A21&amp;" "&amp;A22&amp;" ("&amp;A23&amp;") "&amp;TEXT(A24,"dd/mm/yyyy")</f>
        <v>Yorgelis Rodriguez (CUB) 25/01/1995</v>
      </c>
      <c r="C20" s="15"/>
      <c r="D20" s="15"/>
      <c r="E20" s="15"/>
      <c r="F20" s="16"/>
      <c r="G20" s="16"/>
      <c r="H20" s="15"/>
      <c r="I20" s="17"/>
      <c r="J20" s="17"/>
      <c r="K20" s="16"/>
      <c r="L20" s="24"/>
      <c r="M20" s="26" t="str">
        <f>L21&amp;" "&amp;L22&amp;" ("&amp;L23&amp;") "&amp;TEXT(L24,"dd/mm/yyyy")</f>
        <v>Ivona Dadic (AUT) 29/12/1993</v>
      </c>
      <c r="N20" s="22"/>
      <c r="O20" s="22"/>
      <c r="P20" s="22"/>
      <c r="S20" s="15"/>
      <c r="T20" s="17"/>
      <c r="U20" s="17"/>
      <c r="V20" s="16"/>
      <c r="W20" s="18"/>
      <c r="X20" s="26" t="str">
        <f>W21&amp;" "&amp;W22&amp;" ("&amp;W23&amp;") "&amp;TEXT(W24,"dd/mm/yyyy")</f>
        <v>Katerina Cachová (CZE) 26/02/1990</v>
      </c>
      <c r="Y20" s="15"/>
      <c r="Z20" s="15"/>
      <c r="AA20" s="15"/>
      <c r="AB20" s="16"/>
      <c r="AC20" s="16"/>
      <c r="AD20" s="15"/>
      <c r="AE20" s="17"/>
      <c r="AF20" s="17"/>
      <c r="AG20" s="16"/>
      <c r="AI20" s="20"/>
      <c r="AJ20" s="20"/>
      <c r="AK20" s="20"/>
    </row>
    <row r="21" spans="1:37" ht="12.75">
      <c r="A21" s="11" t="s">
        <v>48</v>
      </c>
      <c r="B21" s="25" t="s">
        <v>5</v>
      </c>
      <c r="C21" s="3" t="s">
        <v>166</v>
      </c>
      <c r="D21" s="3" t="s">
        <v>50</v>
      </c>
      <c r="E21" s="3" t="s">
        <v>282</v>
      </c>
      <c r="F21" s="1">
        <f>sS(E21,$AI21,$AJ21,$AK21)</f>
        <v>1021</v>
      </c>
      <c r="G21" s="2">
        <f>F21</f>
        <v>1021</v>
      </c>
      <c r="H21" s="3" t="s">
        <v>41</v>
      </c>
      <c r="I21" s="8">
        <f>sS(H21,$AI21,$AJ21,$AK21)</f>
        <v>1036</v>
      </c>
      <c r="J21" s="7">
        <f>I21</f>
        <v>1036</v>
      </c>
      <c r="K21" s="2"/>
      <c r="L21" s="13" t="s">
        <v>142</v>
      </c>
      <c r="M21" s="25" t="s">
        <v>5</v>
      </c>
      <c r="N21" s="5" t="s">
        <v>450</v>
      </c>
      <c r="O21" s="5" t="s">
        <v>282</v>
      </c>
      <c r="P21" s="5" t="s">
        <v>282</v>
      </c>
      <c r="Q21" s="1">
        <f>sS(P21,$AI21,$AJ21,$AK21)</f>
        <v>1021</v>
      </c>
      <c r="R21" s="2">
        <f>Q21</f>
        <v>1021</v>
      </c>
      <c r="S21" s="3" t="s">
        <v>320</v>
      </c>
      <c r="T21" s="8">
        <f>sS(S21,$AI21,$AJ21,$AK21)</f>
        <v>1024</v>
      </c>
      <c r="U21" s="7">
        <f>T21</f>
        <v>1024</v>
      </c>
      <c r="V21" s="2"/>
      <c r="W21" s="11" t="s">
        <v>152</v>
      </c>
      <c r="X21" s="25" t="s">
        <v>5</v>
      </c>
      <c r="Y21" s="3" t="s">
        <v>395</v>
      </c>
      <c r="Z21" s="3" t="s">
        <v>396</v>
      </c>
      <c r="AA21" s="3" t="s">
        <v>217</v>
      </c>
      <c r="AB21" s="1">
        <f>sS(AA21,$AI21,$AJ21,$AK21)</f>
        <v>1094</v>
      </c>
      <c r="AC21" s="2">
        <f>AB21</f>
        <v>1094</v>
      </c>
      <c r="AD21" s="3" t="s">
        <v>61</v>
      </c>
      <c r="AE21" s="8">
        <f>sS(AD21,$AI21,$AJ21,$AK21)</f>
        <v>1069</v>
      </c>
      <c r="AF21" s="7">
        <f>AE21</f>
        <v>1069</v>
      </c>
      <c r="AG21" s="2"/>
      <c r="AI21" s="6">
        <v>9.23076</v>
      </c>
      <c r="AJ21" s="6">
        <v>26.7</v>
      </c>
      <c r="AK21" s="6">
        <v>1.835</v>
      </c>
    </row>
    <row r="22" spans="1:37" ht="12.75">
      <c r="A22" s="11" t="s">
        <v>165</v>
      </c>
      <c r="B22" s="25" t="s">
        <v>7</v>
      </c>
      <c r="C22" s="3" t="s">
        <v>168</v>
      </c>
      <c r="D22" s="3" t="s">
        <v>183</v>
      </c>
      <c r="E22" s="3" t="s">
        <v>58</v>
      </c>
      <c r="F22" s="1">
        <f>sD(E22,$AI22,$AJ22,$AK22)</f>
        <v>1080</v>
      </c>
      <c r="G22" s="2">
        <f aca="true" t="shared" si="6" ref="G22:G27">G21+F22</f>
        <v>2101</v>
      </c>
      <c r="H22" s="3" t="s">
        <v>14</v>
      </c>
      <c r="I22" s="8">
        <f>sD(H22,$AI22,$AJ22,$AK22)</f>
        <v>1171</v>
      </c>
      <c r="J22" s="7">
        <f>IF(I22=0,0,J21+I22)</f>
        <v>2207</v>
      </c>
      <c r="K22" s="2"/>
      <c r="L22" s="13" t="s">
        <v>143</v>
      </c>
      <c r="M22" s="25" t="s">
        <v>7</v>
      </c>
      <c r="N22" s="5" t="s">
        <v>451</v>
      </c>
      <c r="O22" s="5" t="s">
        <v>24</v>
      </c>
      <c r="P22" s="5" t="s">
        <v>83</v>
      </c>
      <c r="Q22" s="1">
        <f>sD(P22,$AI22,$AJ22,$AK22)</f>
        <v>1003</v>
      </c>
      <c r="R22" s="2">
        <f aca="true" t="shared" si="7" ref="R22:R27">R21+Q22</f>
        <v>2024</v>
      </c>
      <c r="S22" s="3" t="s">
        <v>32</v>
      </c>
      <c r="T22" s="8">
        <f>sD(S22,$AI22,$AJ22,$AK22)</f>
        <v>978</v>
      </c>
      <c r="U22" s="7">
        <f>IF(T22=0,0,U21+T22)</f>
        <v>2002</v>
      </c>
      <c r="V22" s="2"/>
      <c r="W22" s="11" t="s">
        <v>153</v>
      </c>
      <c r="X22" s="25" t="s">
        <v>7</v>
      </c>
      <c r="Y22" s="3" t="s">
        <v>155</v>
      </c>
      <c r="Z22" s="3" t="s">
        <v>35</v>
      </c>
      <c r="AA22" s="3" t="s">
        <v>101</v>
      </c>
      <c r="AB22" s="1">
        <f>sD(AA22,$AI22,$AJ22,$AK22)</f>
        <v>928</v>
      </c>
      <c r="AC22" s="2">
        <f aca="true" t="shared" si="8" ref="AC22:AC27">AC21+AB22</f>
        <v>2022</v>
      </c>
      <c r="AD22" s="3" t="s">
        <v>100</v>
      </c>
      <c r="AE22" s="8">
        <f>sD(AD22,$AI22,$AJ22,$AK22)</f>
        <v>903</v>
      </c>
      <c r="AF22" s="7">
        <f>IF(AE22=0,0,AF21+AE22)</f>
        <v>1972</v>
      </c>
      <c r="AG22" s="2"/>
      <c r="AI22" s="6">
        <v>916.327049309804</v>
      </c>
      <c r="AJ22" s="6">
        <v>0.75</v>
      </c>
      <c r="AK22" s="6">
        <v>1.348</v>
      </c>
    </row>
    <row r="23" spans="1:37" ht="12.75">
      <c r="A23" s="11" t="s">
        <v>49</v>
      </c>
      <c r="B23" s="25" t="s">
        <v>8</v>
      </c>
      <c r="C23" s="3" t="s">
        <v>170</v>
      </c>
      <c r="D23" s="3" t="s">
        <v>290</v>
      </c>
      <c r="E23" s="3" t="s">
        <v>291</v>
      </c>
      <c r="F23" s="1">
        <f>sD(E23,$AI23,$AJ23,$AK23)</f>
        <v>811</v>
      </c>
      <c r="G23" s="2">
        <f t="shared" si="6"/>
        <v>2912</v>
      </c>
      <c r="H23" s="3" t="s">
        <v>478</v>
      </c>
      <c r="I23" s="8">
        <f>sD(H23,$AI23,$AJ23,$AK23)</f>
        <v>757</v>
      </c>
      <c r="J23" s="7">
        <f>IF(I23=0,0,J22+I23)</f>
        <v>2964</v>
      </c>
      <c r="K23" s="2"/>
      <c r="L23" s="13" t="s">
        <v>144</v>
      </c>
      <c r="M23" s="25" t="s">
        <v>8</v>
      </c>
      <c r="N23" s="5" t="s">
        <v>452</v>
      </c>
      <c r="O23" s="5" t="s">
        <v>453</v>
      </c>
      <c r="P23" s="5" t="s">
        <v>291</v>
      </c>
      <c r="Q23" s="1">
        <f>sD(P23,$AI23,$AJ23,$AK23)</f>
        <v>811</v>
      </c>
      <c r="R23" s="2">
        <f t="shared" si="7"/>
        <v>2835</v>
      </c>
      <c r="S23" s="3" t="s">
        <v>480</v>
      </c>
      <c r="T23" s="8">
        <f>sD(S23,$AI23,$AJ23,$AK23)</f>
        <v>782</v>
      </c>
      <c r="U23" s="7">
        <f>IF(T23=0,0,U22+T23)</f>
        <v>2784</v>
      </c>
      <c r="V23" s="2"/>
      <c r="W23" s="11" t="s">
        <v>154</v>
      </c>
      <c r="X23" s="25" t="s">
        <v>8</v>
      </c>
      <c r="Y23" s="3" t="s">
        <v>397</v>
      </c>
      <c r="Z23" s="3" t="s">
        <v>398</v>
      </c>
      <c r="AA23" s="3" t="s">
        <v>399</v>
      </c>
      <c r="AB23" s="1">
        <f>sD(AA23,$AI23,$AJ23,$AK23)</f>
        <v>714</v>
      </c>
      <c r="AC23" s="2">
        <f t="shared" si="8"/>
        <v>2736</v>
      </c>
      <c r="AD23" s="3" t="s">
        <v>492</v>
      </c>
      <c r="AE23" s="8">
        <f>sD(AD23,$AI23,$AJ23,$AK23)</f>
        <v>651</v>
      </c>
      <c r="AF23" s="7">
        <f>IF(AE23=0,0,AF22+AE23)</f>
        <v>2623</v>
      </c>
      <c r="AG23" s="2"/>
      <c r="AI23" s="6">
        <v>56.0211</v>
      </c>
      <c r="AJ23" s="6">
        <v>1.5</v>
      </c>
      <c r="AK23" s="6">
        <v>1.05</v>
      </c>
    </row>
    <row r="24" spans="1:37" ht="12.75">
      <c r="A24" s="11">
        <v>34724</v>
      </c>
      <c r="B24" s="25">
        <v>200</v>
      </c>
      <c r="C24" s="3" t="s">
        <v>171</v>
      </c>
      <c r="D24" s="3" t="s">
        <v>292</v>
      </c>
      <c r="E24" s="3" t="s">
        <v>172</v>
      </c>
      <c r="F24" s="1">
        <f>sS(E24,$AI24,$AJ24,$AK24)</f>
        <v>962</v>
      </c>
      <c r="G24" s="2">
        <f t="shared" si="6"/>
        <v>3874</v>
      </c>
      <c r="H24" s="3" t="s">
        <v>479</v>
      </c>
      <c r="I24" s="8">
        <f>sS(H24,$AI24,$AJ24,$AK24)</f>
        <v>941</v>
      </c>
      <c r="J24" s="7">
        <f>IF(I24=0,0,J23+I24)</f>
        <v>3905</v>
      </c>
      <c r="K24" s="2"/>
      <c r="L24" s="28">
        <v>34332</v>
      </c>
      <c r="M24" s="25">
        <v>200</v>
      </c>
      <c r="N24" s="5" t="s">
        <v>454</v>
      </c>
      <c r="O24" s="5" t="s">
        <v>455</v>
      </c>
      <c r="P24" s="5" t="s">
        <v>456</v>
      </c>
      <c r="Q24" s="1">
        <f>sS(P24,$AI24,$AJ24,$AK24)</f>
        <v>990</v>
      </c>
      <c r="R24" s="2">
        <f t="shared" si="7"/>
        <v>3825</v>
      </c>
      <c r="S24" s="3" t="s">
        <v>145</v>
      </c>
      <c r="T24" s="8">
        <f>sS(S24,$AI24,$AJ24,$AK24)</f>
        <v>970</v>
      </c>
      <c r="U24" s="7">
        <f>IF(T24=0,0,U23+T24)</f>
        <v>3754</v>
      </c>
      <c r="V24" s="2"/>
      <c r="W24" s="11">
        <v>32930</v>
      </c>
      <c r="X24" s="25">
        <v>200</v>
      </c>
      <c r="Y24" s="3" t="s">
        <v>157</v>
      </c>
      <c r="Z24" s="3" t="s">
        <v>203</v>
      </c>
      <c r="AA24" s="3" t="s">
        <v>192</v>
      </c>
      <c r="AB24" s="1">
        <f>sS(AA24,$AI24,$AJ24,$AK24)</f>
        <v>943</v>
      </c>
      <c r="AC24" s="2">
        <f t="shared" si="8"/>
        <v>3679</v>
      </c>
      <c r="AD24" s="3" t="s">
        <v>493</v>
      </c>
      <c r="AE24" s="8">
        <f>sS(AD24,$AI24,$AJ24,$AK24)</f>
        <v>928</v>
      </c>
      <c r="AF24" s="7">
        <f>IF(AE24=0,0,AF23+AE24)</f>
        <v>3551</v>
      </c>
      <c r="AG24" s="2"/>
      <c r="AI24" s="6">
        <v>4.99087</v>
      </c>
      <c r="AJ24" s="6">
        <v>42.5</v>
      </c>
      <c r="AK24" s="6">
        <v>1.81</v>
      </c>
    </row>
    <row r="25" spans="1:37" ht="12.75">
      <c r="A25" s="10">
        <v>33755</v>
      </c>
      <c r="B25" s="25" t="s">
        <v>9</v>
      </c>
      <c r="C25" s="3" t="s">
        <v>293</v>
      </c>
      <c r="D25" s="3" t="s">
        <v>195</v>
      </c>
      <c r="E25" s="3" t="s">
        <v>294</v>
      </c>
      <c r="F25" s="1">
        <f>sD(E25,$AI25,$AJ25,$AK25)</f>
        <v>959</v>
      </c>
      <c r="G25" s="2">
        <f t="shared" si="6"/>
        <v>4833</v>
      </c>
      <c r="H25" s="3"/>
      <c r="I25" s="8">
        <f>sD(H25,$AI25,$AJ25,$AK25)</f>
        <v>0</v>
      </c>
      <c r="J25" s="7">
        <f>IF(I25=0,0,J24+I25)</f>
        <v>0</v>
      </c>
      <c r="K25" s="2"/>
      <c r="M25" s="25" t="s">
        <v>9</v>
      </c>
      <c r="N25" s="5" t="s">
        <v>146</v>
      </c>
      <c r="O25" s="5" t="s">
        <v>457</v>
      </c>
      <c r="P25" s="5" t="s">
        <v>294</v>
      </c>
      <c r="Q25" s="1">
        <f>sD(P25,$AI25,$AJ25,$AK25)</f>
        <v>959</v>
      </c>
      <c r="R25" s="2">
        <f t="shared" si="7"/>
        <v>4784</v>
      </c>
      <c r="S25" s="3"/>
      <c r="T25" s="8">
        <f>sD(S25,$AI25,$AJ25,$AK25)</f>
        <v>0</v>
      </c>
      <c r="U25" s="7">
        <f>IF(T25=0,0,U24+T25)</f>
        <v>0</v>
      </c>
      <c r="V25" s="2"/>
      <c r="W25" s="11"/>
      <c r="X25" s="25" t="s">
        <v>9</v>
      </c>
      <c r="Y25" s="3" t="s">
        <v>158</v>
      </c>
      <c r="Z25" s="3" t="s">
        <v>368</v>
      </c>
      <c r="AA25" s="3" t="s">
        <v>31</v>
      </c>
      <c r="AB25" s="1">
        <f>sD(AA25,$AI25,$AJ25,$AK25)</f>
        <v>927</v>
      </c>
      <c r="AC25" s="2">
        <f t="shared" si="8"/>
        <v>4606</v>
      </c>
      <c r="AD25" s="3"/>
      <c r="AE25" s="8">
        <f>sD(AD25,$AI25,$AJ25,$AK25)</f>
        <v>0</v>
      </c>
      <c r="AF25" s="7">
        <f>IF(AE25=0,0,AF24+AE25)</f>
        <v>0</v>
      </c>
      <c r="AG25" s="2"/>
      <c r="AI25" s="6">
        <v>124.74354783797025</v>
      </c>
      <c r="AJ25" s="6">
        <v>2.1</v>
      </c>
      <c r="AK25" s="6">
        <v>1.41</v>
      </c>
    </row>
    <row r="26" spans="2:37" ht="12.75">
      <c r="B26" s="25" t="s">
        <v>10</v>
      </c>
      <c r="C26" s="3" t="s">
        <v>295</v>
      </c>
      <c r="D26" s="3" t="s">
        <v>296</v>
      </c>
      <c r="E26" s="3" t="s">
        <v>148</v>
      </c>
      <c r="F26" s="1">
        <f>sD(E26,$AI26,$AJ26,$AK26)</f>
        <v>821</v>
      </c>
      <c r="G26" s="2">
        <f t="shared" si="6"/>
        <v>5654</v>
      </c>
      <c r="H26" s="3"/>
      <c r="I26" s="8">
        <f>sD(H26,$AI26,$AJ26,$AK26)</f>
        <v>0</v>
      </c>
      <c r="J26" s="7">
        <f>IF(H26=0,0,J25+I26)</f>
        <v>0</v>
      </c>
      <c r="K26" s="2"/>
      <c r="M26" s="25" t="s">
        <v>10</v>
      </c>
      <c r="N26" s="5" t="s">
        <v>147</v>
      </c>
      <c r="O26" s="5" t="s">
        <v>458</v>
      </c>
      <c r="P26" s="5" t="s">
        <v>52</v>
      </c>
      <c r="Q26" s="1">
        <f>sD(P26,$AI26,$AJ26,$AK26)</f>
        <v>783</v>
      </c>
      <c r="R26" s="2">
        <f t="shared" si="7"/>
        <v>5567</v>
      </c>
      <c r="S26" s="3"/>
      <c r="T26" s="8">
        <f>sD(S26,$AI26,$AJ26,$AK26)</f>
        <v>0</v>
      </c>
      <c r="U26" s="7">
        <f>IF(S26=0,0,U25+T26)</f>
        <v>0</v>
      </c>
      <c r="V26" s="2"/>
      <c r="W26" s="11"/>
      <c r="X26" s="25" t="s">
        <v>10</v>
      </c>
      <c r="Y26" s="3" t="s">
        <v>159</v>
      </c>
      <c r="Z26" s="3" t="s">
        <v>400</v>
      </c>
      <c r="AA26" s="3" t="s">
        <v>180</v>
      </c>
      <c r="AB26" s="1">
        <f>sD(AA26,$AI26,$AJ26,$AK26)</f>
        <v>802</v>
      </c>
      <c r="AC26" s="2">
        <f t="shared" si="8"/>
        <v>5408</v>
      </c>
      <c r="AD26" s="3"/>
      <c r="AE26" s="8">
        <f>sD(AD26,$AI26,$AJ26,$AK26)</f>
        <v>0</v>
      </c>
      <c r="AF26" s="7">
        <f>IF(AD26=0,0,AF25+AE26)</f>
        <v>0</v>
      </c>
      <c r="AG26" s="2"/>
      <c r="AI26" s="6">
        <v>15.9803</v>
      </c>
      <c r="AJ26" s="6">
        <v>3.8</v>
      </c>
      <c r="AK26" s="6">
        <v>1.04</v>
      </c>
    </row>
    <row r="27" spans="2:37" ht="12.75">
      <c r="B27" s="25">
        <v>800</v>
      </c>
      <c r="C27" s="3" t="s">
        <v>297</v>
      </c>
      <c r="D27" s="3" t="s">
        <v>298</v>
      </c>
      <c r="E27" s="3" t="s">
        <v>53</v>
      </c>
      <c r="F27" s="1">
        <f>sL(E27,$AI27,$AJ27,$AK27)</f>
        <v>893</v>
      </c>
      <c r="G27" s="2">
        <f t="shared" si="6"/>
        <v>6547</v>
      </c>
      <c r="H27" s="3"/>
      <c r="I27" s="8">
        <f>sL(H27,$AI27,$AJ27,$AK27)</f>
        <v>0</v>
      </c>
      <c r="J27" s="7">
        <f>IF(H27=0,0,J26+I27)</f>
        <v>0</v>
      </c>
      <c r="K27" s="2"/>
      <c r="M27" s="25">
        <v>800</v>
      </c>
      <c r="N27" s="5" t="s">
        <v>149</v>
      </c>
      <c r="O27" s="5" t="s">
        <v>459</v>
      </c>
      <c r="P27" s="5" t="s">
        <v>461</v>
      </c>
      <c r="Q27" s="1">
        <f>sL(P27,$AI27,$AJ27,$AK27)</f>
        <v>907</v>
      </c>
      <c r="R27" s="2">
        <f t="shared" si="7"/>
        <v>6474</v>
      </c>
      <c r="S27" s="3"/>
      <c r="T27" s="8">
        <f>sL(S27,$AI27,$AJ27,$AK27)</f>
        <v>0</v>
      </c>
      <c r="U27" s="7">
        <f>IF(S27=0,0,U26+T27)</f>
        <v>0</v>
      </c>
      <c r="V27" s="2"/>
      <c r="W27" s="11"/>
      <c r="X27" s="25">
        <v>800</v>
      </c>
      <c r="Y27" s="3" t="s">
        <v>401</v>
      </c>
      <c r="Z27" s="3" t="s">
        <v>402</v>
      </c>
      <c r="AA27" s="3" t="s">
        <v>403</v>
      </c>
      <c r="AB27" s="1">
        <f>sL(AA27,$AI27,$AJ27,$AK27)</f>
        <v>928</v>
      </c>
      <c r="AC27" s="2">
        <f t="shared" si="8"/>
        <v>6336</v>
      </c>
      <c r="AD27" s="3"/>
      <c r="AE27" s="8">
        <f>sL(AD27,$AI27,$AJ27,$AK27)</f>
        <v>0</v>
      </c>
      <c r="AF27" s="7">
        <f>IF(AD27=0,0,AF26+AE27)</f>
        <v>0</v>
      </c>
      <c r="AG27" s="2"/>
      <c r="AI27" s="6">
        <v>0.11193</v>
      </c>
      <c r="AJ27" s="6">
        <v>254</v>
      </c>
      <c r="AK27" s="6">
        <v>1.88</v>
      </c>
    </row>
    <row r="28" spans="2:33" ht="12.75">
      <c r="B28" s="25" t="s">
        <v>11</v>
      </c>
      <c r="C28" s="3" t="s">
        <v>303</v>
      </c>
      <c r="D28" s="3" t="s">
        <v>302</v>
      </c>
      <c r="E28" s="3"/>
      <c r="F28" s="1">
        <f>SUM(F21:F27)</f>
        <v>6547</v>
      </c>
      <c r="G28" s="2"/>
      <c r="H28" s="3"/>
      <c r="I28" s="8">
        <f>SUM(I21:I27)</f>
        <v>3905</v>
      </c>
      <c r="J28" s="7">
        <f>IF(H21="",F21,I21)+IF(H22="",F22,I22)+IF(H23="",F23,I23)+IF(H24="",F24,I24)+IF(H25="",F25,I25)+IF(H26="",F26,I26)+IF(H27="",F27,I27)</f>
        <v>6578</v>
      </c>
      <c r="K28" s="2">
        <v>3</v>
      </c>
      <c r="M28" s="25" t="s">
        <v>11</v>
      </c>
      <c r="N28" s="5" t="s">
        <v>150</v>
      </c>
      <c r="O28" s="5" t="s">
        <v>460</v>
      </c>
      <c r="Q28" s="1">
        <f>SUM(Q21:Q27)</f>
        <v>6474</v>
      </c>
      <c r="S28" s="3"/>
      <c r="T28" s="8">
        <f>SUM(T21:T27)</f>
        <v>3754</v>
      </c>
      <c r="U28" s="7">
        <f>IF(S21="",Q21,T21)+IF(S22="",Q22,T22)+IF(S23="",Q23,T23)+IF(S24="",Q24,T24)+IF(S25="",Q25,T25)+IF(S26="",Q26,T26)+IF(S27="",Q27,T27)</f>
        <v>6403</v>
      </c>
      <c r="V28" s="2">
        <v>7</v>
      </c>
      <c r="W28" s="11"/>
      <c r="X28" s="25" t="s">
        <v>11</v>
      </c>
      <c r="Y28" s="3" t="s">
        <v>404</v>
      </c>
      <c r="Z28" s="3" t="s">
        <v>405</v>
      </c>
      <c r="AA28" s="3"/>
      <c r="AB28" s="1">
        <f>SUM(AB21:AB27)</f>
        <v>6336</v>
      </c>
      <c r="AC28" s="2"/>
      <c r="AD28" s="3"/>
      <c r="AE28" s="8">
        <f>SUM(AE21:AE27)</f>
        <v>3551</v>
      </c>
      <c r="AF28" s="7">
        <f>IF(AD21="",AB21,AE21)+IF(AD22="",AB22,AE22)+IF(AD23="",AB23,AE23)+IF(AD24="",AB24,AE24)+IF(AD25="",AB25,AE25)+IF(AD26="",AB26,AE26)+IF(AD27="",AB27,AE27)</f>
        <v>6208</v>
      </c>
      <c r="AG28" s="30" t="s">
        <v>499</v>
      </c>
    </row>
    <row r="29" spans="1:37" s="19" customFormat="1" ht="12.75">
      <c r="A29" s="14"/>
      <c r="B29" s="26" t="str">
        <f>A30&amp;" "&amp;A31&amp;A32&amp;" ("&amp;A33&amp;") "&amp;TEXT(A34,"dd/mm/yyyy")</f>
        <v>Katarina Johnson-Thompson (GBR) 09/03/1993</v>
      </c>
      <c r="C29" s="15"/>
      <c r="D29" s="15"/>
      <c r="E29" s="15"/>
      <c r="F29" s="16"/>
      <c r="G29" s="16"/>
      <c r="H29" s="15"/>
      <c r="I29" s="17"/>
      <c r="J29" s="17"/>
      <c r="K29" s="16"/>
      <c r="L29" s="18"/>
      <c r="M29" s="26" t="str">
        <f>L30&amp;" "&amp;L31&amp;" ("&amp;L32&amp;") "&amp;TEXT(L33,"dd/mm/yyyy")</f>
        <v>Sharon Day-Monroe (USA) 09/06/1985</v>
      </c>
      <c r="N29" s="15"/>
      <c r="O29" s="15"/>
      <c r="P29" s="15"/>
      <c r="Q29" s="16"/>
      <c r="R29" s="16"/>
      <c r="S29" s="15"/>
      <c r="T29" s="17"/>
      <c r="U29" s="17"/>
      <c r="V29" s="16"/>
      <c r="W29" s="18"/>
      <c r="X29" s="26" t="str">
        <f>W30&amp;" "&amp;W31&amp;" ("&amp;W32&amp;") "&amp;TEXT(W33,"dd/mm/yyyy")</f>
        <v>Eliska Klucinova (CZE) 14/04/1988</v>
      </c>
      <c r="Y29" s="15"/>
      <c r="Z29" s="15"/>
      <c r="AA29" s="15"/>
      <c r="AB29" s="16"/>
      <c r="AC29" s="16"/>
      <c r="AD29" s="15"/>
      <c r="AE29" s="17"/>
      <c r="AF29" s="17"/>
      <c r="AG29" s="16"/>
      <c r="AI29" s="20"/>
      <c r="AJ29" s="20"/>
      <c r="AK29" s="20"/>
    </row>
    <row r="30" spans="1:37" ht="12.75">
      <c r="A30" s="9" t="s">
        <v>12</v>
      </c>
      <c r="B30" s="25" t="s">
        <v>5</v>
      </c>
      <c r="C30" s="3" t="s">
        <v>222</v>
      </c>
      <c r="D30" s="3" t="s">
        <v>98</v>
      </c>
      <c r="E30" s="3" t="s">
        <v>54</v>
      </c>
      <c r="F30" s="1">
        <f>sS(E30,$AI30,$AJ30,$AK30)</f>
        <v>1072</v>
      </c>
      <c r="G30" s="2">
        <f>F30</f>
        <v>1072</v>
      </c>
      <c r="H30" s="3" t="s">
        <v>181</v>
      </c>
      <c r="I30" s="8">
        <f>sS(H30,$AI30,$AJ30,$AK30)</f>
        <v>1075</v>
      </c>
      <c r="J30" s="7">
        <f>I30</f>
        <v>1075</v>
      </c>
      <c r="K30" s="2"/>
      <c r="L30" s="11" t="s">
        <v>299</v>
      </c>
      <c r="M30" s="25" t="s">
        <v>5</v>
      </c>
      <c r="N30" s="3" t="s">
        <v>304</v>
      </c>
      <c r="O30" s="3" t="s">
        <v>116</v>
      </c>
      <c r="P30" s="3" t="s">
        <v>116</v>
      </c>
      <c r="Q30" s="1">
        <f>sS(P30,$AI30,$AJ30,$AK30)</f>
        <v>1050</v>
      </c>
      <c r="R30" s="2">
        <f>Q30</f>
        <v>1050</v>
      </c>
      <c r="S30" s="3" t="s">
        <v>480</v>
      </c>
      <c r="T30" s="8">
        <f>sS(S30,$AI30,$AJ30,$AK30)</f>
        <v>1004</v>
      </c>
      <c r="U30" s="7">
        <f>T30</f>
        <v>1004</v>
      </c>
      <c r="V30" s="2"/>
      <c r="W30" s="11" t="s">
        <v>406</v>
      </c>
      <c r="X30" s="25" t="s">
        <v>5</v>
      </c>
      <c r="Y30" s="3" t="s">
        <v>408</v>
      </c>
      <c r="Z30" s="3" t="s">
        <v>409</v>
      </c>
      <c r="AA30" s="3" t="s">
        <v>26</v>
      </c>
      <c r="AB30" s="1">
        <f>sS(AA30,$AI30,$AJ30,$AK30)</f>
        <v>1014</v>
      </c>
      <c r="AC30" s="2">
        <f>AB30</f>
        <v>1014</v>
      </c>
      <c r="AD30" s="3" t="s">
        <v>494</v>
      </c>
      <c r="AE30" s="8">
        <f>sS(AD30,$AI30,$AJ30,$AK30)</f>
        <v>974</v>
      </c>
      <c r="AF30" s="7">
        <f>AE30</f>
        <v>974</v>
      </c>
      <c r="AG30" s="2"/>
      <c r="AI30" s="6">
        <v>9.23076</v>
      </c>
      <c r="AJ30" s="6">
        <v>26.7</v>
      </c>
      <c r="AK30" s="6">
        <v>1.835</v>
      </c>
    </row>
    <row r="31" spans="1:37" ht="12.75">
      <c r="A31" s="9" t="s">
        <v>13</v>
      </c>
      <c r="B31" s="25" t="s">
        <v>7</v>
      </c>
      <c r="C31" s="3" t="s">
        <v>223</v>
      </c>
      <c r="D31" s="3" t="s">
        <v>14</v>
      </c>
      <c r="E31" s="3" t="s">
        <v>29</v>
      </c>
      <c r="F31" s="1">
        <f>sD(E31,$AI31,$AJ31,$AK31)</f>
        <v>1158</v>
      </c>
      <c r="G31" s="2">
        <f aca="true" t="shared" si="9" ref="G31:G36">G30+F31</f>
        <v>2230</v>
      </c>
      <c r="H31" s="3" t="s">
        <v>32</v>
      </c>
      <c r="I31" s="8">
        <f>sD(H31,$AI31,$AJ31,$AK31)</f>
        <v>978</v>
      </c>
      <c r="J31" s="7">
        <f aca="true" t="shared" si="10" ref="J31:J36">IF(I31=0,0,J30+I31)</f>
        <v>2053</v>
      </c>
      <c r="K31" s="2"/>
      <c r="L31" s="11" t="s">
        <v>300</v>
      </c>
      <c r="M31" s="25" t="s">
        <v>7</v>
      </c>
      <c r="N31" s="3" t="s">
        <v>305</v>
      </c>
      <c r="O31" s="3" t="s">
        <v>64</v>
      </c>
      <c r="P31" s="3" t="s">
        <v>64</v>
      </c>
      <c r="Q31" s="1">
        <f>sD(P31,$AI31,$AJ31,$AK31)</f>
        <v>1041</v>
      </c>
      <c r="R31" s="2">
        <f aca="true" t="shared" si="11" ref="R31:R36">R30+Q31</f>
        <v>2091</v>
      </c>
      <c r="S31" s="3" t="s">
        <v>100</v>
      </c>
      <c r="T31" s="8">
        <f>sD(S31,$AI31,$AJ31,$AK31)</f>
        <v>903</v>
      </c>
      <c r="U31" s="7">
        <f aca="true" t="shared" si="12" ref="U31:U36">IF(T31=0,0,U30+T31)</f>
        <v>1907</v>
      </c>
      <c r="V31" s="2"/>
      <c r="W31" s="11" t="s">
        <v>407</v>
      </c>
      <c r="X31" s="25" t="s">
        <v>7</v>
      </c>
      <c r="Y31" s="3" t="s">
        <v>410</v>
      </c>
      <c r="Z31" s="3" t="s">
        <v>169</v>
      </c>
      <c r="AA31" s="3" t="s">
        <v>58</v>
      </c>
      <c r="AB31" s="1">
        <f>sD(AA31,$AI31,$AJ31,$AK31)</f>
        <v>1080</v>
      </c>
      <c r="AC31" s="2">
        <f aca="true" t="shared" si="13" ref="AC31:AC36">AC30+AB31</f>
        <v>2094</v>
      </c>
      <c r="AD31" s="3" t="s">
        <v>183</v>
      </c>
      <c r="AE31" s="8">
        <f>sD(AD31,$AI31,$AJ31,$AK31)</f>
        <v>1054</v>
      </c>
      <c r="AF31" s="7">
        <f aca="true" t="shared" si="14" ref="AF31:AF36">IF(AE31=0,0,AF30+AE31)</f>
        <v>2028</v>
      </c>
      <c r="AG31" s="2"/>
      <c r="AI31" s="6">
        <v>916.327049309804</v>
      </c>
      <c r="AJ31" s="6">
        <v>0.75</v>
      </c>
      <c r="AK31" s="6">
        <v>1.348</v>
      </c>
    </row>
    <row r="32" spans="1:37" ht="12.75">
      <c r="A32" s="9" t="s">
        <v>15</v>
      </c>
      <c r="B32" s="25" t="s">
        <v>8</v>
      </c>
      <c r="C32" s="3" t="s">
        <v>67</v>
      </c>
      <c r="D32" s="3" t="s">
        <v>224</v>
      </c>
      <c r="E32" s="3" t="s">
        <v>68</v>
      </c>
      <c r="F32" s="1">
        <f>sD(E32,$AI32,$AJ32,$AK32)</f>
        <v>694</v>
      </c>
      <c r="G32" s="2">
        <f t="shared" si="9"/>
        <v>2924</v>
      </c>
      <c r="H32" s="3" t="s">
        <v>468</v>
      </c>
      <c r="I32" s="8">
        <f>sD(H32,$AI32,$AJ32,$AK32)</f>
        <v>692</v>
      </c>
      <c r="J32" s="7">
        <f t="shared" si="10"/>
        <v>2745</v>
      </c>
      <c r="K32" s="2"/>
      <c r="L32" s="11" t="s">
        <v>33</v>
      </c>
      <c r="M32" s="25" t="s">
        <v>8</v>
      </c>
      <c r="N32" s="3" t="s">
        <v>306</v>
      </c>
      <c r="O32" s="3" t="s">
        <v>307</v>
      </c>
      <c r="P32" s="3" t="s">
        <v>308</v>
      </c>
      <c r="Q32" s="1">
        <f>sD(P32,$AI32,$AJ32,$AK32)</f>
        <v>861</v>
      </c>
      <c r="R32" s="2">
        <f t="shared" si="11"/>
        <v>2952</v>
      </c>
      <c r="S32" s="3" t="s">
        <v>322</v>
      </c>
      <c r="T32" s="8">
        <f>sD(S32,$AI32,$AJ32,$AK32)</f>
        <v>870</v>
      </c>
      <c r="U32" s="7">
        <f t="shared" si="12"/>
        <v>2777</v>
      </c>
      <c r="V32" s="2"/>
      <c r="W32" s="11" t="s">
        <v>154</v>
      </c>
      <c r="X32" s="25" t="s">
        <v>8</v>
      </c>
      <c r="Y32" s="3" t="s">
        <v>411</v>
      </c>
      <c r="Z32" s="3" t="s">
        <v>412</v>
      </c>
      <c r="AA32" s="3" t="s">
        <v>76</v>
      </c>
      <c r="AB32" s="1">
        <f>sD(AA32,$AI32,$AJ32,$AK32)</f>
        <v>827</v>
      </c>
      <c r="AC32" s="2">
        <f t="shared" si="13"/>
        <v>2921</v>
      </c>
      <c r="AD32" s="3" t="s">
        <v>495</v>
      </c>
      <c r="AE32" s="8">
        <f>sD(AD32,$AI32,$AJ32,$AK32)</f>
        <v>848</v>
      </c>
      <c r="AF32" s="7">
        <f t="shared" si="14"/>
        <v>2876</v>
      </c>
      <c r="AG32" s="2"/>
      <c r="AI32" s="6">
        <v>56.0211</v>
      </c>
      <c r="AJ32" s="6">
        <v>1.5</v>
      </c>
      <c r="AK32" s="6">
        <v>1.05</v>
      </c>
    </row>
    <row r="33" spans="1:37" ht="12.75">
      <c r="A33" s="9" t="s">
        <v>16</v>
      </c>
      <c r="B33" s="25">
        <v>200</v>
      </c>
      <c r="C33" s="3" t="s">
        <v>69</v>
      </c>
      <c r="D33" s="3" t="s">
        <v>225</v>
      </c>
      <c r="E33" s="3" t="s">
        <v>228</v>
      </c>
      <c r="F33" s="1">
        <f>sS(E33,$AI33,$AJ33,$AK33)</f>
        <v>1084</v>
      </c>
      <c r="G33" s="2">
        <f t="shared" si="9"/>
        <v>4008</v>
      </c>
      <c r="H33" s="3" t="s">
        <v>469</v>
      </c>
      <c r="I33" s="8">
        <f>sS(H33,$AI33,$AJ33,$AK33)</f>
        <v>1093</v>
      </c>
      <c r="J33" s="7">
        <f t="shared" si="10"/>
        <v>3838</v>
      </c>
      <c r="K33" s="2"/>
      <c r="L33" s="11">
        <v>31207</v>
      </c>
      <c r="M33" s="25">
        <v>200</v>
      </c>
      <c r="N33" s="3" t="s">
        <v>309</v>
      </c>
      <c r="O33" s="3" t="s">
        <v>310</v>
      </c>
      <c r="P33" s="3" t="s">
        <v>137</v>
      </c>
      <c r="Q33" s="1">
        <f>sS(P33,$AI33,$AJ33,$AK33)</f>
        <v>910</v>
      </c>
      <c r="R33" s="2">
        <f t="shared" si="11"/>
        <v>3862</v>
      </c>
      <c r="S33" s="3" t="s">
        <v>481</v>
      </c>
      <c r="T33" s="8">
        <f>sS(S33,$AI33,$AJ33,$AK33)</f>
        <v>890</v>
      </c>
      <c r="U33" s="7">
        <f t="shared" si="12"/>
        <v>3667</v>
      </c>
      <c r="V33" s="2"/>
      <c r="W33" s="11">
        <v>32247</v>
      </c>
      <c r="X33" s="25">
        <v>200</v>
      </c>
      <c r="Y33" s="3" t="s">
        <v>413</v>
      </c>
      <c r="Z33" s="3" t="s">
        <v>414</v>
      </c>
      <c r="AA33" s="3" t="s">
        <v>203</v>
      </c>
      <c r="AB33" s="1">
        <f>sS(AA33,$AI33,$AJ33,$AK33)</f>
        <v>924</v>
      </c>
      <c r="AC33" s="2">
        <f t="shared" si="13"/>
        <v>3845</v>
      </c>
      <c r="AD33" s="3" t="s">
        <v>414</v>
      </c>
      <c r="AE33" s="8">
        <f>sS(AD33,$AI33,$AJ33,$AK33)</f>
        <v>913</v>
      </c>
      <c r="AF33" s="7">
        <f t="shared" si="14"/>
        <v>3789</v>
      </c>
      <c r="AG33" s="2"/>
      <c r="AI33" s="6">
        <v>4.99087</v>
      </c>
      <c r="AJ33" s="6">
        <v>42.5</v>
      </c>
      <c r="AK33" s="6">
        <v>1.81</v>
      </c>
    </row>
    <row r="34" spans="1:37" ht="12.75">
      <c r="A34" s="9">
        <v>34037</v>
      </c>
      <c r="B34" s="25" t="s">
        <v>9</v>
      </c>
      <c r="C34" s="3" t="s">
        <v>70</v>
      </c>
      <c r="D34" s="3" t="s">
        <v>121</v>
      </c>
      <c r="E34" s="3" t="s">
        <v>121</v>
      </c>
      <c r="F34" s="1">
        <f>sD(E34,$AI34,$AJ34,$AK34)</f>
        <v>1089</v>
      </c>
      <c r="G34" s="2">
        <f t="shared" si="9"/>
        <v>5097</v>
      </c>
      <c r="H34" s="3"/>
      <c r="I34" s="8">
        <f>sD(H34,$AI34,$AJ34,$AK34)</f>
        <v>0</v>
      </c>
      <c r="J34" s="7">
        <f>IF(H34=0,0,J33+I34)</f>
        <v>0</v>
      </c>
      <c r="K34" s="2"/>
      <c r="L34" s="11"/>
      <c r="M34" s="25" t="s">
        <v>9</v>
      </c>
      <c r="N34" s="3" t="s">
        <v>311</v>
      </c>
      <c r="O34" s="3" t="s">
        <v>312</v>
      </c>
      <c r="P34" s="3" t="s">
        <v>313</v>
      </c>
      <c r="Q34" s="1">
        <f>sD(P34,$AI34,$AJ34,$AK34)</f>
        <v>819</v>
      </c>
      <c r="R34" s="2">
        <f t="shared" si="11"/>
        <v>4681</v>
      </c>
      <c r="S34" s="3"/>
      <c r="T34" s="8">
        <f>sD(S34,$AI34,$AJ34,$AK34)</f>
        <v>0</v>
      </c>
      <c r="U34" s="7">
        <f>IF(S34=0,0,U33+T34)</f>
        <v>0</v>
      </c>
      <c r="V34" s="2"/>
      <c r="W34" s="11"/>
      <c r="X34" s="25" t="s">
        <v>9</v>
      </c>
      <c r="Y34" s="3" t="s">
        <v>415</v>
      </c>
      <c r="Z34" s="3" t="s">
        <v>416</v>
      </c>
      <c r="AA34" s="3" t="s">
        <v>31</v>
      </c>
      <c r="AB34" s="1">
        <f>sD(AA34,$AI34,$AJ34,$AK34)</f>
        <v>927</v>
      </c>
      <c r="AC34" s="2">
        <f t="shared" si="13"/>
        <v>4772</v>
      </c>
      <c r="AD34" s="3"/>
      <c r="AE34" s="8">
        <f>sD(AD34,$AI34,$AJ34,$AK34)</f>
        <v>0</v>
      </c>
      <c r="AF34" s="7">
        <f>IF(AD34=0,0,AF33+AE34)</f>
        <v>0</v>
      </c>
      <c r="AG34" s="2"/>
      <c r="AI34" s="6">
        <v>124.74354783797025</v>
      </c>
      <c r="AJ34" s="6">
        <v>2.1</v>
      </c>
      <c r="AK34" s="6">
        <v>1.41</v>
      </c>
    </row>
    <row r="35" spans="1:37" ht="12.75">
      <c r="A35" s="9"/>
      <c r="B35" s="25" t="s">
        <v>10</v>
      </c>
      <c r="C35" s="3" t="s">
        <v>71</v>
      </c>
      <c r="D35" s="3" t="s">
        <v>226</v>
      </c>
      <c r="E35" s="3" t="s">
        <v>73</v>
      </c>
      <c r="F35" s="1">
        <f>sD(E35,$AI35,$AJ35,$AK35)</f>
        <v>667</v>
      </c>
      <c r="G35" s="2">
        <f t="shared" si="9"/>
        <v>5764</v>
      </c>
      <c r="H35" s="3"/>
      <c r="I35" s="8">
        <f>sD(H35,$AI35,$AJ35,$AK35)</f>
        <v>0</v>
      </c>
      <c r="J35" s="7">
        <f t="shared" si="10"/>
        <v>0</v>
      </c>
      <c r="K35" s="2"/>
      <c r="L35" s="11"/>
      <c r="M35" s="25" t="s">
        <v>10</v>
      </c>
      <c r="N35" s="3" t="s">
        <v>314</v>
      </c>
      <c r="O35" s="3" t="s">
        <v>315</v>
      </c>
      <c r="P35" s="3" t="s">
        <v>148</v>
      </c>
      <c r="Q35" s="1">
        <f>sD(P35,$AI35,$AJ35,$AK35)</f>
        <v>821</v>
      </c>
      <c r="R35" s="2">
        <f t="shared" si="11"/>
        <v>5502</v>
      </c>
      <c r="S35" s="3"/>
      <c r="T35" s="8">
        <f>sD(S35,$AI35,$AJ35,$AK35)</f>
        <v>0</v>
      </c>
      <c r="U35" s="7">
        <f t="shared" si="12"/>
        <v>0</v>
      </c>
      <c r="V35" s="2"/>
      <c r="W35" s="11"/>
      <c r="X35" s="25" t="s">
        <v>10</v>
      </c>
      <c r="Y35" s="3" t="s">
        <v>418</v>
      </c>
      <c r="Z35" s="3" t="s">
        <v>417</v>
      </c>
      <c r="AA35" s="3" t="s">
        <v>110</v>
      </c>
      <c r="AB35" s="1">
        <f>sD(AA35,$AI35,$AJ35,$AK35)</f>
        <v>744</v>
      </c>
      <c r="AC35" s="2">
        <f t="shared" si="13"/>
        <v>5516</v>
      </c>
      <c r="AD35" s="3"/>
      <c r="AE35" s="8">
        <f>sD(AD35,$AI35,$AJ35,$AK35)</f>
        <v>0</v>
      </c>
      <c r="AF35" s="7">
        <f t="shared" si="14"/>
        <v>0</v>
      </c>
      <c r="AG35" s="2"/>
      <c r="AI35" s="6">
        <v>15.9803</v>
      </c>
      <c r="AJ35" s="6">
        <v>3.8</v>
      </c>
      <c r="AK35" s="6">
        <v>1.04</v>
      </c>
    </row>
    <row r="36" spans="1:37" ht="12.75">
      <c r="A36" s="9"/>
      <c r="B36" s="25">
        <v>800</v>
      </c>
      <c r="C36" s="3" t="s">
        <v>17</v>
      </c>
      <c r="D36" s="3" t="s">
        <v>227</v>
      </c>
      <c r="E36" s="3" t="s">
        <v>18</v>
      </c>
      <c r="F36" s="1">
        <f>sL(E36,$AI36,$AJ36,$AK36)</f>
        <v>979</v>
      </c>
      <c r="G36" s="2">
        <f t="shared" si="9"/>
        <v>6743</v>
      </c>
      <c r="H36" s="3"/>
      <c r="I36" s="8">
        <f>sL(H36,$AI36,$AJ36,$AK36)</f>
        <v>0</v>
      </c>
      <c r="J36" s="7">
        <f t="shared" si="10"/>
        <v>0</v>
      </c>
      <c r="K36" s="2"/>
      <c r="L36" s="11"/>
      <c r="M36" s="25">
        <v>800</v>
      </c>
      <c r="N36" s="3" t="s">
        <v>316</v>
      </c>
      <c r="O36" s="3" t="s">
        <v>317</v>
      </c>
      <c r="P36" s="3" t="s">
        <v>53</v>
      </c>
      <c r="Q36" s="1">
        <f>sL(P36,$AI36,$AJ36,$AK36)</f>
        <v>893</v>
      </c>
      <c r="R36" s="2">
        <f t="shared" si="11"/>
        <v>6395</v>
      </c>
      <c r="S36" s="3"/>
      <c r="T36" s="8">
        <f>sL(S36,$AI36,$AJ36,$AK36)</f>
        <v>0</v>
      </c>
      <c r="U36" s="7">
        <f t="shared" si="12"/>
        <v>0</v>
      </c>
      <c r="V36" s="2"/>
      <c r="W36" s="11"/>
      <c r="X36" s="25">
        <v>800</v>
      </c>
      <c r="Y36" s="3" t="s">
        <v>419</v>
      </c>
      <c r="Z36" s="3" t="s">
        <v>420</v>
      </c>
      <c r="AA36" s="3" t="s">
        <v>81</v>
      </c>
      <c r="AB36" s="1">
        <f>sL(AA36,$AI36,$AJ36,$AK36)</f>
        <v>879</v>
      </c>
      <c r="AC36" s="2">
        <f t="shared" si="13"/>
        <v>6395</v>
      </c>
      <c r="AD36" s="3"/>
      <c r="AE36" s="8">
        <f>sL(AD36,$AI36,$AJ36,$AK36)</f>
        <v>0</v>
      </c>
      <c r="AF36" s="7">
        <f t="shared" si="14"/>
        <v>0</v>
      </c>
      <c r="AG36" s="2"/>
      <c r="AI36" s="6">
        <v>0.11193</v>
      </c>
      <c r="AJ36" s="6">
        <v>254</v>
      </c>
      <c r="AK36" s="6">
        <v>1.88</v>
      </c>
    </row>
    <row r="37" spans="1:33" ht="12.75">
      <c r="A37" s="9"/>
      <c r="B37" s="25" t="s">
        <v>11</v>
      </c>
      <c r="C37" s="3" t="s">
        <v>220</v>
      </c>
      <c r="D37" s="3" t="s">
        <v>221</v>
      </c>
      <c r="E37" s="3"/>
      <c r="F37" s="1">
        <f>SUM(F30:F36)</f>
        <v>6743</v>
      </c>
      <c r="G37" s="2"/>
      <c r="H37" s="3"/>
      <c r="I37" s="8">
        <f>SUM(I30:I36)</f>
        <v>3838</v>
      </c>
      <c r="J37" s="7">
        <f>IF(H30="",F30,I30)+IF(H31="",F31,I31)+IF(H32="",F32,I32)+IF(H33="",F33,I33)+IF(H34="",F34,I34)+IF(H35="",F35,I35)+IF(H36="",F36,I36)</f>
        <v>6573</v>
      </c>
      <c r="K37" s="2">
        <v>4</v>
      </c>
      <c r="L37" s="11"/>
      <c r="M37" s="25" t="s">
        <v>11</v>
      </c>
      <c r="N37" s="3" t="s">
        <v>318</v>
      </c>
      <c r="O37" s="3" t="s">
        <v>319</v>
      </c>
      <c r="P37" s="3"/>
      <c r="Q37" s="1">
        <f>SUM(Q30:Q36)</f>
        <v>6395</v>
      </c>
      <c r="R37" s="2"/>
      <c r="S37" s="3"/>
      <c r="T37" s="8">
        <f>SUM(T30:T36)</f>
        <v>3667</v>
      </c>
      <c r="U37" s="7">
        <f>IF(S30="",Q30,T30)+IF(S31="",Q31,T31)+IF(S32="",Q32,T32)+IF(S33="",Q33,T33)+IF(S34="",Q34,T34)+IF(S35="",Q35,T35)+IF(S36="",Q36,T36)</f>
        <v>6200</v>
      </c>
      <c r="V37" s="2">
        <v>20</v>
      </c>
      <c r="W37" s="11"/>
      <c r="X37" s="25" t="s">
        <v>11</v>
      </c>
      <c r="Y37" s="3" t="s">
        <v>421</v>
      </c>
      <c r="Z37" s="3" t="s">
        <v>422</v>
      </c>
      <c r="AA37" s="3"/>
      <c r="AB37" s="1">
        <f>SUM(AB30:AB36)</f>
        <v>6395</v>
      </c>
      <c r="AC37" s="2"/>
      <c r="AD37" s="3"/>
      <c r="AE37" s="8">
        <f>SUM(AE30:AE36)</f>
        <v>3789</v>
      </c>
      <c r="AF37" s="7">
        <f>IF(AD30="",AB30,AE30)+IF(AD31="",AB31,AE31)+IF(AD32="",AB32,AE32)+IF(AD33="",AB33,AE33)+IF(AD34="",AB34,AE34)+IF(AD35="",AB35,AE35)+IF(AD36="",AB36,AE36)</f>
        <v>6339</v>
      </c>
      <c r="AG37" s="2">
        <v>10</v>
      </c>
    </row>
    <row r="38" spans="1:37" s="19" customFormat="1" ht="12.75">
      <c r="A38" s="18"/>
      <c r="B38" s="26" t="str">
        <f>A39&amp;" "&amp;A40&amp;" ("&amp;A41&amp;") "&amp;TEXT(A42,"dd/mm/yyyy")</f>
        <v>Claudia Salman-Rath (GER) 25/04/1986</v>
      </c>
      <c r="C38" s="15"/>
      <c r="D38" s="15"/>
      <c r="E38" s="15"/>
      <c r="F38" s="16"/>
      <c r="G38" s="16"/>
      <c r="H38" s="15"/>
      <c r="I38" s="17"/>
      <c r="J38" s="17"/>
      <c r="K38" s="16"/>
      <c r="L38" s="14"/>
      <c r="M38" s="26" t="str">
        <f>L39&amp;" "&amp;L40&amp;" ("&amp;L41&amp;") "&amp;TEXT(L42,"dd/mm/yyyy")</f>
        <v>Nadine Broersen (NED) 29/04/1990</v>
      </c>
      <c r="N38" s="15"/>
      <c r="O38" s="15"/>
      <c r="P38" s="15"/>
      <c r="Q38" s="16"/>
      <c r="R38" s="16"/>
      <c r="S38" s="15"/>
      <c r="T38" s="17"/>
      <c r="U38" s="17"/>
      <c r="V38" s="16"/>
      <c r="W38" s="18"/>
      <c r="X38" s="26" t="str">
        <f>W39&amp;" "&amp;W40&amp;" ("&amp;W41&amp;") "&amp;TEXT(W42,"dd/mm/yyyy")</f>
        <v>Grit Sadeiko (EST) 29/07/1989</v>
      </c>
      <c r="Y38" s="15"/>
      <c r="Z38" s="15"/>
      <c r="AA38" s="15"/>
      <c r="AB38" s="16"/>
      <c r="AC38" s="16"/>
      <c r="AD38" s="15"/>
      <c r="AE38" s="17"/>
      <c r="AF38" s="17"/>
      <c r="AG38" s="16"/>
      <c r="AI38" s="20"/>
      <c r="AJ38" s="20"/>
      <c r="AK38" s="20"/>
    </row>
    <row r="39" spans="1:37" ht="12.75">
      <c r="A39" s="11" t="s">
        <v>40</v>
      </c>
      <c r="B39" s="25" t="s">
        <v>5</v>
      </c>
      <c r="C39" s="3" t="s">
        <v>115</v>
      </c>
      <c r="D39" s="3" t="s">
        <v>161</v>
      </c>
      <c r="E39" s="3" t="s">
        <v>116</v>
      </c>
      <c r="F39" s="1">
        <f>sS(E39,$AI39,$AJ39,$AK39)</f>
        <v>1050</v>
      </c>
      <c r="G39" s="2">
        <f>F39</f>
        <v>1050</v>
      </c>
      <c r="H39" s="3" t="s">
        <v>167</v>
      </c>
      <c r="I39" s="8">
        <f>sS(H39,$AI39,$AJ39,$AK39)</f>
        <v>1047</v>
      </c>
      <c r="J39" s="7">
        <f>I39</f>
        <v>1047</v>
      </c>
      <c r="K39" s="2"/>
      <c r="L39" s="9" t="s">
        <v>27</v>
      </c>
      <c r="M39" s="25" t="s">
        <v>5</v>
      </c>
      <c r="N39" s="3" t="s">
        <v>82</v>
      </c>
      <c r="O39" s="3" t="s">
        <v>320</v>
      </c>
      <c r="P39" s="3" t="s">
        <v>282</v>
      </c>
      <c r="Q39" s="1">
        <f>sS(P39,$AI39,$AJ39,$AK39)</f>
        <v>1021</v>
      </c>
      <c r="R39" s="2">
        <f>Q39</f>
        <v>1021</v>
      </c>
      <c r="S39" s="3" t="s">
        <v>177</v>
      </c>
      <c r="T39" s="8">
        <f>sS(S39,$AI39,$AJ39,$AK39)</f>
        <v>1008</v>
      </c>
      <c r="U39" s="7">
        <f>T39</f>
        <v>1008</v>
      </c>
      <c r="V39" s="2"/>
      <c r="W39" s="11" t="s">
        <v>423</v>
      </c>
      <c r="X39" s="25" t="s">
        <v>5</v>
      </c>
      <c r="Y39" s="3" t="s">
        <v>426</v>
      </c>
      <c r="Z39" s="3" t="s">
        <v>346</v>
      </c>
      <c r="AA39" s="3" t="s">
        <v>94</v>
      </c>
      <c r="AB39" s="1">
        <f>sS(AA39,$AI39,$AJ39,$AK39)</f>
        <v>1080</v>
      </c>
      <c r="AC39" s="2">
        <f>AB39</f>
        <v>1080</v>
      </c>
      <c r="AD39" s="3" t="s">
        <v>61</v>
      </c>
      <c r="AE39" s="8">
        <f>sS(AD39,$AI39,$AJ39,$AK39)</f>
        <v>1069</v>
      </c>
      <c r="AF39" s="7">
        <f>AE39</f>
        <v>1069</v>
      </c>
      <c r="AG39" s="2"/>
      <c r="AI39" s="6">
        <v>9.23076</v>
      </c>
      <c r="AJ39" s="6">
        <v>26.7</v>
      </c>
      <c r="AK39" s="6">
        <v>1.835</v>
      </c>
    </row>
    <row r="40" spans="1:37" ht="12.75">
      <c r="A40" s="11" t="s">
        <v>229</v>
      </c>
      <c r="B40" s="25" t="s">
        <v>7</v>
      </c>
      <c r="C40" s="3" t="s">
        <v>117</v>
      </c>
      <c r="D40" s="3" t="s">
        <v>100</v>
      </c>
      <c r="E40" s="3" t="s">
        <v>101</v>
      </c>
      <c r="F40" s="1">
        <f>sD(E40,$AI40,$AJ40,$AK40)</f>
        <v>928</v>
      </c>
      <c r="G40" s="2">
        <f aca="true" t="shared" si="15" ref="G40:G45">G39+F40</f>
        <v>1978</v>
      </c>
      <c r="H40" s="3" t="s">
        <v>100</v>
      </c>
      <c r="I40" s="8">
        <f>sD(H40,$AI40,$AJ40,$AK40)</f>
        <v>903</v>
      </c>
      <c r="J40" s="7">
        <f>IF(I40=0,0,J39+I40)</f>
        <v>1950</v>
      </c>
      <c r="K40" s="2"/>
      <c r="L40" s="9" t="s">
        <v>28</v>
      </c>
      <c r="M40" s="25" t="s">
        <v>7</v>
      </c>
      <c r="N40" s="3" t="s">
        <v>84</v>
      </c>
      <c r="O40" s="3" t="s">
        <v>23</v>
      </c>
      <c r="P40" s="3" t="s">
        <v>83</v>
      </c>
      <c r="Q40" s="1">
        <f>sD(P40,$AI40,$AJ40,$AK40)</f>
        <v>1003</v>
      </c>
      <c r="R40" s="2">
        <f aca="true" t="shared" si="16" ref="R40:R45">R39+Q40</f>
        <v>2024</v>
      </c>
      <c r="S40" s="3" t="s">
        <v>24</v>
      </c>
      <c r="T40" s="8">
        <f>sD(S40,$AI40,$AJ40,$AK40)</f>
        <v>1016</v>
      </c>
      <c r="U40" s="7">
        <f>IF(T40=0,0,U39+T40)</f>
        <v>2024</v>
      </c>
      <c r="V40" s="2"/>
      <c r="W40" s="11" t="s">
        <v>424</v>
      </c>
      <c r="X40" s="25" t="s">
        <v>7</v>
      </c>
      <c r="Y40" s="3" t="s">
        <v>427</v>
      </c>
      <c r="Z40" s="3" t="s">
        <v>100</v>
      </c>
      <c r="AA40" s="3" t="s">
        <v>101</v>
      </c>
      <c r="AB40" s="1">
        <f>sD(AA40,$AI40,$AJ40,$AK40)</f>
        <v>928</v>
      </c>
      <c r="AC40" s="2">
        <f aca="true" t="shared" si="17" ref="AC40:AC45">AC39+AB40</f>
        <v>2008</v>
      </c>
      <c r="AD40" s="3" t="s">
        <v>100</v>
      </c>
      <c r="AE40" s="8">
        <f>sD(AD40,$AI40,$AJ40,$AK40)</f>
        <v>903</v>
      </c>
      <c r="AF40" s="7">
        <f>IF(AE40=0,0,AF39+AE40)</f>
        <v>1972</v>
      </c>
      <c r="AG40" s="2"/>
      <c r="AI40" s="6">
        <v>916.327049309804</v>
      </c>
      <c r="AJ40" s="6">
        <v>0.75</v>
      </c>
      <c r="AK40" s="6">
        <v>1.348</v>
      </c>
    </row>
    <row r="41" spans="1:37" ht="12.75">
      <c r="A41" s="11" t="s">
        <v>25</v>
      </c>
      <c r="B41" s="25" t="s">
        <v>8</v>
      </c>
      <c r="C41" s="3" t="s">
        <v>230</v>
      </c>
      <c r="D41" s="3" t="s">
        <v>46</v>
      </c>
      <c r="E41" s="3" t="s">
        <v>116</v>
      </c>
      <c r="F41" s="1">
        <f>sD(E41,$AI41,$AJ41,$AK41)</f>
        <v>761</v>
      </c>
      <c r="G41" s="2">
        <f t="shared" si="15"/>
        <v>2739</v>
      </c>
      <c r="H41" s="3" t="s">
        <v>182</v>
      </c>
      <c r="I41" s="8">
        <f>sD(H41,$AI41,$AJ41,$AK41)</f>
        <v>717</v>
      </c>
      <c r="J41" s="7">
        <f>IF(I41=0,0,J40+I41)</f>
        <v>2667</v>
      </c>
      <c r="K41" s="2"/>
      <c r="L41" s="9" t="s">
        <v>30</v>
      </c>
      <c r="M41" s="25" t="s">
        <v>8</v>
      </c>
      <c r="N41" s="3" t="s">
        <v>321</v>
      </c>
      <c r="O41" s="3" t="s">
        <v>322</v>
      </c>
      <c r="P41" s="3" t="s">
        <v>323</v>
      </c>
      <c r="Q41" s="1">
        <f>sD(P41,$AI41,$AJ41,$AK41)</f>
        <v>854</v>
      </c>
      <c r="R41" s="2">
        <f t="shared" si="16"/>
        <v>2878</v>
      </c>
      <c r="S41" s="3" t="s">
        <v>290</v>
      </c>
      <c r="T41" s="8">
        <f>sD(S41,$AI41,$AJ41,$AK41)</f>
        <v>800</v>
      </c>
      <c r="U41" s="7">
        <f>IF(T41=0,0,U40+T41)</f>
        <v>2824</v>
      </c>
      <c r="V41" s="2"/>
      <c r="W41" s="11" t="s">
        <v>425</v>
      </c>
      <c r="X41" s="25" t="s">
        <v>8</v>
      </c>
      <c r="Y41" s="3" t="s">
        <v>385</v>
      </c>
      <c r="Z41" s="3" t="s">
        <v>386</v>
      </c>
      <c r="AA41" s="3" t="s">
        <v>6</v>
      </c>
      <c r="AB41" s="1">
        <f>sD(AA41,$AI41,$AJ41,$AK41)</f>
        <v>727</v>
      </c>
      <c r="AC41" s="2">
        <f t="shared" si="17"/>
        <v>2735</v>
      </c>
      <c r="AD41" s="3" t="s">
        <v>496</v>
      </c>
      <c r="AE41" s="8">
        <f>sD(AD41,$AI41,$AJ41,$AK41)</f>
        <v>698</v>
      </c>
      <c r="AF41" s="7">
        <f>IF(AE41=0,0,AF40+AE41)</f>
        <v>2670</v>
      </c>
      <c r="AG41" s="2"/>
      <c r="AI41" s="6">
        <v>56.0211</v>
      </c>
      <c r="AJ41" s="6">
        <v>1.5</v>
      </c>
      <c r="AK41" s="6">
        <v>1.05</v>
      </c>
    </row>
    <row r="42" spans="1:37" ht="12.75">
      <c r="A42" s="11">
        <v>31527</v>
      </c>
      <c r="B42" s="25">
        <v>200</v>
      </c>
      <c r="C42" s="3" t="s">
        <v>231</v>
      </c>
      <c r="D42" s="3" t="s">
        <v>232</v>
      </c>
      <c r="E42" s="3" t="s">
        <v>103</v>
      </c>
      <c r="F42" s="1">
        <f>sS(E42,$AI42,$AJ42,$AK42)</f>
        <v>1000</v>
      </c>
      <c r="G42" s="2">
        <f t="shared" si="15"/>
        <v>3739</v>
      </c>
      <c r="H42" s="3" t="s">
        <v>470</v>
      </c>
      <c r="I42" s="8">
        <f>sS(H42,$AI42,$AJ42,$AK42)</f>
        <v>988</v>
      </c>
      <c r="J42" s="7">
        <f>IF(I42=0,0,J41+I42)</f>
        <v>3655</v>
      </c>
      <c r="K42" s="2"/>
      <c r="L42" s="9">
        <v>32992</v>
      </c>
      <c r="M42" s="25">
        <v>200</v>
      </c>
      <c r="N42" s="3" t="s">
        <v>85</v>
      </c>
      <c r="O42" s="3" t="s">
        <v>324</v>
      </c>
      <c r="P42" s="3" t="s">
        <v>86</v>
      </c>
      <c r="Q42" s="1">
        <f>sS(P42,$AI42,$AJ42,$AK42)</f>
        <v>864</v>
      </c>
      <c r="R42" s="2">
        <f t="shared" si="16"/>
        <v>3742</v>
      </c>
      <c r="S42" s="3" t="s">
        <v>482</v>
      </c>
      <c r="T42" s="8">
        <f>sS(S42,$AI42,$AJ42,$AK42)</f>
        <v>889</v>
      </c>
      <c r="U42" s="7">
        <f>IF(T42=0,0,U41+T42)</f>
        <v>3713</v>
      </c>
      <c r="V42" s="2"/>
      <c r="W42" s="11">
        <v>32718</v>
      </c>
      <c r="X42" s="25">
        <v>200</v>
      </c>
      <c r="Y42" s="3" t="s">
        <v>428</v>
      </c>
      <c r="Z42" s="3" t="s">
        <v>203</v>
      </c>
      <c r="AA42" s="3" t="s">
        <v>193</v>
      </c>
      <c r="AB42" s="1">
        <f>sS(AA42,$AI42,$AJ42,$AK42)</f>
        <v>933</v>
      </c>
      <c r="AC42" s="2">
        <f t="shared" si="17"/>
        <v>3668</v>
      </c>
      <c r="AD42" s="3" t="s">
        <v>203</v>
      </c>
      <c r="AE42" s="8">
        <f>sS(AD42,$AI42,$AJ42,$AK42)</f>
        <v>924</v>
      </c>
      <c r="AF42" s="7">
        <f>IF(AE42=0,0,AF41+AE42)</f>
        <v>3594</v>
      </c>
      <c r="AG42" s="2"/>
      <c r="AI42" s="6">
        <v>4.99087</v>
      </c>
      <c r="AJ42" s="6">
        <v>42.5</v>
      </c>
      <c r="AK42" s="6">
        <v>1.81</v>
      </c>
    </row>
    <row r="43" spans="1:37" ht="12.75">
      <c r="A43" s="11"/>
      <c r="B43" s="25" t="s">
        <v>9</v>
      </c>
      <c r="C43" s="3" t="s">
        <v>233</v>
      </c>
      <c r="D43" s="3" t="s">
        <v>234</v>
      </c>
      <c r="E43" s="3" t="s">
        <v>72</v>
      </c>
      <c r="F43" s="1">
        <f>sD(E43,$AI43,$AJ43,$AK43)</f>
        <v>1105</v>
      </c>
      <c r="G43" s="2">
        <f t="shared" si="15"/>
        <v>4844</v>
      </c>
      <c r="H43" s="3"/>
      <c r="I43" s="8">
        <f>sD(H43,$AI43,$AJ43,$AK43)</f>
        <v>0</v>
      </c>
      <c r="J43" s="7">
        <f>IF(I43=0,0,J42+I43)</f>
        <v>0</v>
      </c>
      <c r="K43" s="2"/>
      <c r="L43" s="9"/>
      <c r="M43" s="25" t="s">
        <v>9</v>
      </c>
      <c r="N43" s="3" t="s">
        <v>87</v>
      </c>
      <c r="O43" s="3" t="s">
        <v>325</v>
      </c>
      <c r="P43" s="3" t="s">
        <v>31</v>
      </c>
      <c r="Q43" s="1">
        <f>sD(P43,$AI43,$AJ43,$AK43)</f>
        <v>927</v>
      </c>
      <c r="R43" s="2">
        <f t="shared" si="16"/>
        <v>4669</v>
      </c>
      <c r="S43" s="3"/>
      <c r="T43" s="8">
        <f>sD(S43,$AI43,$AJ43,$AK43)</f>
        <v>0</v>
      </c>
      <c r="U43" s="7">
        <f>IF(T43=0,0,U42+T43)</f>
        <v>0</v>
      </c>
      <c r="V43" s="2"/>
      <c r="W43" s="11"/>
      <c r="X43" s="25" t="s">
        <v>9</v>
      </c>
      <c r="Y43" s="3" t="s">
        <v>429</v>
      </c>
      <c r="Z43" s="3" t="s">
        <v>430</v>
      </c>
      <c r="AA43" s="3" t="s">
        <v>88</v>
      </c>
      <c r="AB43" s="1">
        <f>sD(AA43,$AI43,$AJ43,$AK43)</f>
        <v>912</v>
      </c>
      <c r="AC43" s="2">
        <f t="shared" si="17"/>
        <v>4580</v>
      </c>
      <c r="AD43" s="3"/>
      <c r="AE43" s="8">
        <f>sD(AD43,$AI43,$AJ43,$AK43)</f>
        <v>0</v>
      </c>
      <c r="AF43" s="7">
        <f>IF(AE43=0,0,AF42+AE43)</f>
        <v>0</v>
      </c>
      <c r="AG43" s="2"/>
      <c r="AI43" s="6">
        <v>124.74354783797025</v>
      </c>
      <c r="AJ43" s="6">
        <v>2.1</v>
      </c>
      <c r="AK43" s="6">
        <v>1.41</v>
      </c>
    </row>
    <row r="44" spans="1:37" ht="12.75">
      <c r="A44" s="11"/>
      <c r="B44" s="25" t="s">
        <v>10</v>
      </c>
      <c r="C44" s="3" t="s">
        <v>237</v>
      </c>
      <c r="D44" s="3" t="s">
        <v>238</v>
      </c>
      <c r="E44" s="3" t="s">
        <v>119</v>
      </c>
      <c r="F44" s="1">
        <f>sD(E44,$AI44,$AJ44,$AK44)</f>
        <v>686</v>
      </c>
      <c r="G44" s="2">
        <f t="shared" si="15"/>
        <v>5530</v>
      </c>
      <c r="H44" s="3"/>
      <c r="I44" s="8">
        <f>sD(H44,$AI44,$AJ44,$AK44)</f>
        <v>0</v>
      </c>
      <c r="J44" s="7">
        <f>IF(H44=0,0,J43+I44)</f>
        <v>0</v>
      </c>
      <c r="K44" s="2"/>
      <c r="L44" s="9"/>
      <c r="M44" s="25" t="s">
        <v>10</v>
      </c>
      <c r="N44" s="3" t="s">
        <v>89</v>
      </c>
      <c r="O44" s="3" t="s">
        <v>326</v>
      </c>
      <c r="P44" s="3" t="s">
        <v>327</v>
      </c>
      <c r="Q44" s="1">
        <f>sD(P44,$AI44,$AJ44,$AK44)</f>
        <v>899</v>
      </c>
      <c r="R44" s="2">
        <f t="shared" si="16"/>
        <v>5568</v>
      </c>
      <c r="S44" s="3"/>
      <c r="T44" s="8">
        <f>sD(S44,$AI44,$AJ44,$AK44)</f>
        <v>0</v>
      </c>
      <c r="U44" s="7">
        <f>IF(S44=0,0,U43+T44)</f>
        <v>0</v>
      </c>
      <c r="V44" s="2"/>
      <c r="W44" s="11"/>
      <c r="X44" s="25" t="s">
        <v>10</v>
      </c>
      <c r="Y44" s="3" t="s">
        <v>431</v>
      </c>
      <c r="Z44" s="3" t="s">
        <v>432</v>
      </c>
      <c r="AA44" s="3" t="s">
        <v>79</v>
      </c>
      <c r="AB44" s="1">
        <f>sD(AA44,$AI44,$AJ44,$AK44)</f>
        <v>841</v>
      </c>
      <c r="AC44" s="2">
        <f t="shared" si="17"/>
        <v>5421</v>
      </c>
      <c r="AD44" s="3"/>
      <c r="AE44" s="8">
        <f>sD(AD44,$AI44,$AJ44,$AK44)</f>
        <v>0</v>
      </c>
      <c r="AF44" s="7">
        <f>IF(AD44=0,0,AF43+AE44)</f>
        <v>0</v>
      </c>
      <c r="AG44" s="2"/>
      <c r="AI44" s="6">
        <v>15.9803</v>
      </c>
      <c r="AJ44" s="6">
        <v>3.8</v>
      </c>
      <c r="AK44" s="6">
        <v>1.04</v>
      </c>
    </row>
    <row r="45" spans="1:37" ht="12.75">
      <c r="A45" s="11"/>
      <c r="B45" s="25">
        <v>800</v>
      </c>
      <c r="C45" s="3" t="s">
        <v>239</v>
      </c>
      <c r="D45" s="3" t="s">
        <v>240</v>
      </c>
      <c r="E45" s="3" t="s">
        <v>241</v>
      </c>
      <c r="F45" s="1">
        <f>sL(E45,$AI45,$AJ45,$AK45)</f>
        <v>1002</v>
      </c>
      <c r="G45" s="2">
        <f t="shared" si="15"/>
        <v>6532</v>
      </c>
      <c r="H45" s="3"/>
      <c r="I45" s="8">
        <f>sL(H45,$AI45,$AJ45,$AK45)</f>
        <v>0</v>
      </c>
      <c r="J45" s="7">
        <f>IF(H45=0,0,J44+I45)</f>
        <v>0</v>
      </c>
      <c r="K45" s="2"/>
      <c r="L45" s="9"/>
      <c r="M45" s="25">
        <v>800</v>
      </c>
      <c r="N45" s="3" t="s">
        <v>90</v>
      </c>
      <c r="O45" s="3" t="s">
        <v>328</v>
      </c>
      <c r="P45" s="3" t="s">
        <v>329</v>
      </c>
      <c r="Q45" s="1">
        <f>sL(P45,$AI45,$AJ45,$AK45)</f>
        <v>851</v>
      </c>
      <c r="R45" s="2">
        <f t="shared" si="16"/>
        <v>6419</v>
      </c>
      <c r="S45" s="3"/>
      <c r="T45" s="8">
        <f>sL(S45,$AI45,$AJ45,$AK45)</f>
        <v>0</v>
      </c>
      <c r="U45" s="7">
        <f>IF(S45=0,0,U44+T45)</f>
        <v>0</v>
      </c>
      <c r="V45" s="2"/>
      <c r="W45" s="11"/>
      <c r="X45" s="25">
        <v>800</v>
      </c>
      <c r="Y45" s="3" t="s">
        <v>433</v>
      </c>
      <c r="Z45" s="3" t="s">
        <v>434</v>
      </c>
      <c r="AA45" s="3" t="s">
        <v>128</v>
      </c>
      <c r="AB45" s="1">
        <f>sL(AA45,$AI45,$AJ45,$AK45)</f>
        <v>865</v>
      </c>
      <c r="AC45" s="2">
        <f t="shared" si="17"/>
        <v>6286</v>
      </c>
      <c r="AD45" s="3"/>
      <c r="AE45" s="8">
        <f>sL(AD45,$AI45,$AJ45,$AK45)</f>
        <v>0</v>
      </c>
      <c r="AF45" s="7">
        <f>IF(AD45=0,0,AF44+AE45)</f>
        <v>0</v>
      </c>
      <c r="AG45" s="2"/>
      <c r="AI45" s="6">
        <v>0.11193</v>
      </c>
      <c r="AJ45" s="6">
        <v>254</v>
      </c>
      <c r="AK45" s="6">
        <v>1.88</v>
      </c>
    </row>
    <row r="46" spans="1:33" ht="12.75">
      <c r="A46" s="11"/>
      <c r="B46" s="25" t="s">
        <v>11</v>
      </c>
      <c r="C46" s="3" t="s">
        <v>235</v>
      </c>
      <c r="D46" s="3" t="s">
        <v>236</v>
      </c>
      <c r="E46" s="3"/>
      <c r="F46" s="1">
        <f>SUM(F39:F45)</f>
        <v>6532</v>
      </c>
      <c r="G46" s="2"/>
      <c r="H46" s="3"/>
      <c r="I46" s="8">
        <f>SUM(I39:I45)</f>
        <v>3655</v>
      </c>
      <c r="J46" s="7">
        <f>IF(H39="",F39,I39)+IF(H40="",F40,I40)+IF(H41="",F41,I41)+IF(H42="",F42,I42)+IF(H43="",F43,I43)+IF(H44="",F44,I44)+IF(H45="",F45,I45)</f>
        <v>6448</v>
      </c>
      <c r="K46" s="2">
        <v>6</v>
      </c>
      <c r="L46" s="9"/>
      <c r="M46" s="25" t="s">
        <v>11</v>
      </c>
      <c r="N46" s="3" t="s">
        <v>93</v>
      </c>
      <c r="O46" s="3" t="s">
        <v>330</v>
      </c>
      <c r="P46" s="3"/>
      <c r="Q46" s="1">
        <f>SUM(Q39:Q45)</f>
        <v>6419</v>
      </c>
      <c r="R46" s="2"/>
      <c r="S46" s="3"/>
      <c r="T46" s="8">
        <f>SUM(T39:T45)</f>
        <v>3713</v>
      </c>
      <c r="U46" s="7">
        <f>IF(S39="",Q39,T39)+IF(S40="",Q40,T40)+IF(S41="",Q41,T41)+IF(S42="",Q42,T42)+IF(S43="",Q43,T43)+IF(S44="",Q44,T44)+IF(S45="",Q45,T45)</f>
        <v>6390</v>
      </c>
      <c r="V46" s="2">
        <v>8</v>
      </c>
      <c r="W46" s="11"/>
      <c r="X46" s="25" t="s">
        <v>11</v>
      </c>
      <c r="Y46" s="3" t="s">
        <v>435</v>
      </c>
      <c r="Z46" s="3" t="s">
        <v>436</v>
      </c>
      <c r="AA46" s="3"/>
      <c r="AB46" s="1">
        <f>SUM(AB39:AB45)</f>
        <v>6286</v>
      </c>
      <c r="AC46" s="2"/>
      <c r="AD46" s="3"/>
      <c r="AE46" s="8">
        <f>SUM(AE39:AE45)</f>
        <v>3594</v>
      </c>
      <c r="AF46" s="7">
        <f>IF(AD39="",AB39,AE39)+IF(AD40="",AB40,AE40)+IF(AD41="",AB41,AE41)+IF(AD42="",AB42,AE42)+IF(AD43="",AB43,AE43)+IF(AD44="",AB44,AE44)+IF(AD45="",AB45,AE45)</f>
        <v>6212</v>
      </c>
      <c r="AG46" s="2">
        <v>17</v>
      </c>
    </row>
    <row r="47" spans="1:37" s="19" customFormat="1" ht="12.75">
      <c r="A47" s="18"/>
      <c r="B47" s="26" t="str">
        <f>A48&amp;" "&amp;A49&amp;" ("&amp;A50&amp;") "&amp;TEXT(A51,"dd/mm/yyyy")</f>
        <v>Kendell Williams (USA) 14/06/1995</v>
      </c>
      <c r="C47" s="15"/>
      <c r="D47" s="15"/>
      <c r="E47" s="15"/>
      <c r="F47" s="16"/>
      <c r="G47" s="16"/>
      <c r="H47" s="15"/>
      <c r="I47" s="17"/>
      <c r="J47" s="17"/>
      <c r="K47" s="16"/>
      <c r="L47" s="18"/>
      <c r="M47" s="26" t="str">
        <f>L48&amp;" "&amp;L49&amp;" ("&amp;L50&amp;") "&amp;TEXT(L51,"dd/mm/yyyy")</f>
        <v>Xénia Krizsán (HUN) 13/01/1993</v>
      </c>
      <c r="N47" s="15"/>
      <c r="O47" s="15"/>
      <c r="P47" s="15"/>
      <c r="Q47" s="16"/>
      <c r="R47" s="16"/>
      <c r="S47" s="15"/>
      <c r="T47" s="17"/>
      <c r="U47" s="17"/>
      <c r="V47" s="16"/>
      <c r="W47" s="24"/>
      <c r="X47" s="26" t="str">
        <f>W48&amp;" "&amp;W49&amp;" ("&amp;W50&amp;") "&amp;TEXT(W51,"dd/mm/yyyy")</f>
        <v>Odile Ahouanwanou (BEN) 05/01/1991</v>
      </c>
      <c r="Y47" s="22"/>
      <c r="Z47" s="22"/>
      <c r="AA47" s="22"/>
      <c r="AD47" s="15"/>
      <c r="AE47" s="17"/>
      <c r="AF47" s="17"/>
      <c r="AG47" s="16"/>
      <c r="AI47" s="20"/>
      <c r="AJ47" s="20"/>
      <c r="AK47" s="20"/>
    </row>
    <row r="48" spans="1:37" ht="12.75">
      <c r="A48" s="11" t="s">
        <v>122</v>
      </c>
      <c r="B48" s="25" t="s">
        <v>5</v>
      </c>
      <c r="C48" s="3" t="s">
        <v>242</v>
      </c>
      <c r="D48" s="3" t="s">
        <v>243</v>
      </c>
      <c r="E48" s="3" t="s">
        <v>19</v>
      </c>
      <c r="F48" s="1">
        <f>sS(E48,$AI48,$AJ48,$AK48)</f>
        <v>1147</v>
      </c>
      <c r="G48" s="2">
        <f>F48</f>
        <v>1147</v>
      </c>
      <c r="H48" s="3" t="s">
        <v>118</v>
      </c>
      <c r="I48" s="8">
        <f>sS(H48,$AI48,$AJ48,$AK48)</f>
        <v>1121</v>
      </c>
      <c r="J48" s="7">
        <f>I48</f>
        <v>1121</v>
      </c>
      <c r="K48" s="2"/>
      <c r="L48" s="11" t="s">
        <v>55</v>
      </c>
      <c r="M48" s="25" t="s">
        <v>5</v>
      </c>
      <c r="N48" s="3" t="s">
        <v>160</v>
      </c>
      <c r="O48" s="3" t="s">
        <v>331</v>
      </c>
      <c r="P48" s="3" t="s">
        <v>41</v>
      </c>
      <c r="Q48" s="1">
        <f>sS(P48,$AI48,$AJ48,$AK48)</f>
        <v>1036</v>
      </c>
      <c r="R48" s="2">
        <f>Q48</f>
        <v>1036</v>
      </c>
      <c r="S48" s="3" t="s">
        <v>282</v>
      </c>
      <c r="T48" s="8">
        <f>sS(S48,$AI48,$AJ48,$AK48)</f>
        <v>1021</v>
      </c>
      <c r="U48" s="7">
        <f>T48</f>
        <v>1021</v>
      </c>
      <c r="V48" s="2"/>
      <c r="W48" s="13" t="s">
        <v>500</v>
      </c>
      <c r="X48" s="25" t="s">
        <v>5</v>
      </c>
      <c r="Y48" s="5"/>
      <c r="Z48" s="5"/>
      <c r="AA48" s="5"/>
      <c r="AB48" s="1">
        <f>sS(AA48,$AI48,$AJ48,$AK48)</f>
        <v>0</v>
      </c>
      <c r="AC48" s="2">
        <f>AB48</f>
        <v>0</v>
      </c>
      <c r="AD48" s="3" t="s">
        <v>467</v>
      </c>
      <c r="AE48" s="8">
        <f>sS(AD48,$AI48,$AJ48,$AK48)</f>
        <v>1020</v>
      </c>
      <c r="AF48" s="7">
        <f>AE48</f>
        <v>1020</v>
      </c>
      <c r="AG48" s="2"/>
      <c r="AI48" s="6">
        <v>9.23076</v>
      </c>
      <c r="AJ48" s="6">
        <v>26.7</v>
      </c>
      <c r="AK48" s="6">
        <v>1.835</v>
      </c>
    </row>
    <row r="49" spans="1:37" ht="12.75">
      <c r="A49" s="11" t="s">
        <v>123</v>
      </c>
      <c r="B49" s="25" t="s">
        <v>7</v>
      </c>
      <c r="C49" s="3" t="s">
        <v>124</v>
      </c>
      <c r="D49" s="3" t="s">
        <v>64</v>
      </c>
      <c r="E49" s="3" t="s">
        <v>64</v>
      </c>
      <c r="F49" s="1">
        <f>sD(E49,$AI49,$AJ49,$AK49)</f>
        <v>1041</v>
      </c>
      <c r="G49" s="2">
        <f aca="true" t="shared" si="18" ref="G49:G54">G48+F49</f>
        <v>2188</v>
      </c>
      <c r="H49" s="3" t="s">
        <v>100</v>
      </c>
      <c r="I49" s="8">
        <f>sD(H49,$AI49,$AJ49,$AK49)</f>
        <v>903</v>
      </c>
      <c r="J49" s="7">
        <f>IF(I49=0,0,J48+I49)</f>
        <v>2024</v>
      </c>
      <c r="K49" s="2"/>
      <c r="L49" s="11" t="s">
        <v>56</v>
      </c>
      <c r="M49" s="25" t="s">
        <v>7</v>
      </c>
      <c r="N49" s="3" t="s">
        <v>332</v>
      </c>
      <c r="O49" s="3" t="s">
        <v>333</v>
      </c>
      <c r="P49" s="3" t="s">
        <v>83</v>
      </c>
      <c r="Q49" s="1">
        <f>sD(P49,$AI49,$AJ49,$AK49)</f>
        <v>1003</v>
      </c>
      <c r="R49" s="2">
        <f aca="true" t="shared" si="19" ref="R49:R54">R48+Q49</f>
        <v>2039</v>
      </c>
      <c r="S49" s="3" t="s">
        <v>35</v>
      </c>
      <c r="T49" s="8">
        <f>sD(S49,$AI49,$AJ49,$AK49)</f>
        <v>941</v>
      </c>
      <c r="U49" s="7">
        <f>IF(T49=0,0,U48+T49)</f>
        <v>1962</v>
      </c>
      <c r="V49" s="2"/>
      <c r="W49" s="13" t="s">
        <v>501</v>
      </c>
      <c r="X49" s="25" t="s">
        <v>7</v>
      </c>
      <c r="Y49" s="5"/>
      <c r="Z49" s="5"/>
      <c r="AA49" s="5"/>
      <c r="AB49" s="1">
        <f>sD(AA49,$AI49,$AJ49,$AK49)</f>
        <v>0</v>
      </c>
      <c r="AC49" s="2">
        <f aca="true" t="shared" si="20" ref="AC49:AC54">AC48+AB49</f>
        <v>0</v>
      </c>
      <c r="AD49" s="3" t="s">
        <v>100</v>
      </c>
      <c r="AE49" s="8">
        <f>sD(AD49,$AI49,$AJ49,$AK49)</f>
        <v>903</v>
      </c>
      <c r="AF49" s="7">
        <f>IF(AE49=0,0,AF48+AE49)</f>
        <v>1923</v>
      </c>
      <c r="AG49" s="2"/>
      <c r="AI49" s="6">
        <v>916.327049309804</v>
      </c>
      <c r="AJ49" s="6">
        <v>0.75</v>
      </c>
      <c r="AK49" s="6">
        <v>1.348</v>
      </c>
    </row>
    <row r="50" spans="1:37" ht="12.75">
      <c r="A50" s="11" t="s">
        <v>33</v>
      </c>
      <c r="B50" s="25" t="s">
        <v>8</v>
      </c>
      <c r="C50" s="3" t="s">
        <v>125</v>
      </c>
      <c r="D50" s="3" t="s">
        <v>244</v>
      </c>
      <c r="E50" s="3" t="s">
        <v>36</v>
      </c>
      <c r="F50" s="1">
        <f>sD(E50,$AI50,$AJ50,$AK50)</f>
        <v>734</v>
      </c>
      <c r="G50" s="2">
        <f t="shared" si="18"/>
        <v>2922</v>
      </c>
      <c r="H50" s="3" t="s">
        <v>471</v>
      </c>
      <c r="I50" s="8">
        <f>sD(H50,$AI50,$AJ50,$AK50)</f>
        <v>709</v>
      </c>
      <c r="J50" s="7">
        <f>IF(I50=0,0,J49+I50)</f>
        <v>2733</v>
      </c>
      <c r="K50" s="2"/>
      <c r="L50" s="11" t="s">
        <v>57</v>
      </c>
      <c r="M50" s="25" t="s">
        <v>8</v>
      </c>
      <c r="N50" s="3" t="s">
        <v>334</v>
      </c>
      <c r="O50" s="3" t="s">
        <v>335</v>
      </c>
      <c r="P50" s="3" t="s">
        <v>336</v>
      </c>
      <c r="Q50" s="1">
        <f>sD(P50,$AI50,$AJ50,$AK50)</f>
        <v>817</v>
      </c>
      <c r="R50" s="2">
        <f t="shared" si="19"/>
        <v>2856</v>
      </c>
      <c r="S50" s="3" t="s">
        <v>483</v>
      </c>
      <c r="T50" s="8">
        <f>sD(S50,$AI50,$AJ50,$AK50)</f>
        <v>803</v>
      </c>
      <c r="U50" s="7">
        <f>IF(T50=0,0,U49+T50)</f>
        <v>2765</v>
      </c>
      <c r="V50" s="2"/>
      <c r="W50" s="13" t="s">
        <v>502</v>
      </c>
      <c r="X50" s="25" t="s">
        <v>8</v>
      </c>
      <c r="Y50" s="5"/>
      <c r="Z50" s="5"/>
      <c r="AA50" s="5"/>
      <c r="AB50" s="1">
        <f>sD(AA50,$AI50,$AJ50,$AK50)</f>
        <v>0</v>
      </c>
      <c r="AC50" s="2">
        <f t="shared" si="20"/>
        <v>0</v>
      </c>
      <c r="AD50" s="3" t="s">
        <v>505</v>
      </c>
      <c r="AE50" s="8">
        <f>sD(AD50,$AI50,$AJ50,$AK50)</f>
        <v>841</v>
      </c>
      <c r="AF50" s="7">
        <f>IF(AE50=0,0,AF49+AE50)</f>
        <v>2764</v>
      </c>
      <c r="AG50" s="2"/>
      <c r="AI50" s="6">
        <v>56.0211</v>
      </c>
      <c r="AJ50" s="6">
        <v>1.5</v>
      </c>
      <c r="AK50" s="6">
        <v>1.05</v>
      </c>
    </row>
    <row r="51" spans="1:37" ht="12.75">
      <c r="A51" s="11">
        <v>34864</v>
      </c>
      <c r="B51" s="25">
        <v>200</v>
      </c>
      <c r="C51" s="3" t="s">
        <v>245</v>
      </c>
      <c r="D51" s="3" t="s">
        <v>20</v>
      </c>
      <c r="E51" s="3" t="s">
        <v>104</v>
      </c>
      <c r="F51" s="1">
        <f>sS(E51,$AI51,$AJ51,$AK51)</f>
        <v>1010</v>
      </c>
      <c r="G51" s="2">
        <f t="shared" si="18"/>
        <v>3932</v>
      </c>
      <c r="H51" s="3" t="s">
        <v>472</v>
      </c>
      <c r="I51" s="8">
        <f>sS(H51,$AI51,$AJ51,$AK51)</f>
        <v>953</v>
      </c>
      <c r="J51" s="7">
        <f>IF(I51=0,0,J50+I51)</f>
        <v>3686</v>
      </c>
      <c r="K51" s="2"/>
      <c r="L51" s="11">
        <v>33982</v>
      </c>
      <c r="M51" s="25">
        <v>200</v>
      </c>
      <c r="N51" s="3" t="s">
        <v>162</v>
      </c>
      <c r="O51" s="3" t="s">
        <v>337</v>
      </c>
      <c r="P51" s="3" t="s">
        <v>338</v>
      </c>
      <c r="Q51" s="1">
        <f>sS(P51,$AI51,$AJ51,$AK51)</f>
        <v>878</v>
      </c>
      <c r="R51" s="2">
        <f t="shared" si="19"/>
        <v>3734</v>
      </c>
      <c r="S51" s="3" t="s">
        <v>484</v>
      </c>
      <c r="T51" s="8">
        <f>sS(S51,$AI51,$AJ51,$AK51)</f>
        <v>873</v>
      </c>
      <c r="U51" s="7">
        <f>IF(T51=0,0,U50+T51)</f>
        <v>3638</v>
      </c>
      <c r="V51" s="2"/>
      <c r="W51" s="28">
        <v>33243</v>
      </c>
      <c r="X51" s="25">
        <v>200</v>
      </c>
      <c r="Y51" s="5"/>
      <c r="Z51" s="5"/>
      <c r="AA51" s="5"/>
      <c r="AB51" s="1">
        <f>sS(AA51,$AI51,$AJ51,$AK51)</f>
        <v>0</v>
      </c>
      <c r="AC51" s="2">
        <f t="shared" si="20"/>
        <v>0</v>
      </c>
      <c r="AD51" s="3" t="s">
        <v>506</v>
      </c>
      <c r="AE51" s="8">
        <f>sS(AD51,$AI51,$AJ51,$AK51)</f>
        <v>972</v>
      </c>
      <c r="AF51" s="7">
        <f>IF(AE51=0,0,AF50+AE51)</f>
        <v>3736</v>
      </c>
      <c r="AG51" s="2"/>
      <c r="AI51" s="6">
        <v>4.99087</v>
      </c>
      <c r="AJ51" s="6">
        <v>42.5</v>
      </c>
      <c r="AK51" s="6">
        <v>1.81</v>
      </c>
    </row>
    <row r="52" spans="1:37" ht="12.75">
      <c r="A52" s="11"/>
      <c r="B52" s="25" t="s">
        <v>9</v>
      </c>
      <c r="C52" s="3" t="s">
        <v>126</v>
      </c>
      <c r="D52" s="3" t="s">
        <v>246</v>
      </c>
      <c r="E52" s="3" t="s">
        <v>195</v>
      </c>
      <c r="F52" s="1">
        <f>sD(E52,$AI52,$AJ52,$AK52)</f>
        <v>1007</v>
      </c>
      <c r="G52" s="2">
        <f t="shared" si="18"/>
        <v>4939</v>
      </c>
      <c r="H52" s="3"/>
      <c r="I52" s="8">
        <f>sD(H52,$AI52,$AJ52,$AK52)</f>
        <v>0</v>
      </c>
      <c r="J52" s="7">
        <f>IF(I52=0,0,J51+I52)</f>
        <v>0</v>
      </c>
      <c r="K52" s="2"/>
      <c r="L52" s="11"/>
      <c r="M52" s="25" t="s">
        <v>9</v>
      </c>
      <c r="N52" s="3" t="s">
        <v>339</v>
      </c>
      <c r="O52" s="3" t="s">
        <v>340</v>
      </c>
      <c r="P52" s="3" t="s">
        <v>88</v>
      </c>
      <c r="Q52" s="1">
        <f>sD(P52,$AI52,$AJ52,$AK52)</f>
        <v>912</v>
      </c>
      <c r="R52" s="2">
        <f t="shared" si="19"/>
        <v>4646</v>
      </c>
      <c r="S52" s="3"/>
      <c r="T52" s="8">
        <f>sD(S52,$AI52,$AJ52,$AK52)</f>
        <v>0</v>
      </c>
      <c r="U52" s="7">
        <f>IF(T52=0,0,U51+T52)</f>
        <v>0</v>
      </c>
      <c r="V52" s="2"/>
      <c r="X52" s="25" t="s">
        <v>9</v>
      </c>
      <c r="Y52" s="5" t="s">
        <v>508</v>
      </c>
      <c r="Z52" s="5" t="s">
        <v>507</v>
      </c>
      <c r="AA52" s="5" t="s">
        <v>509</v>
      </c>
      <c r="AB52" s="1">
        <f>sD(AA52,$AI52,$AJ52,$AK52)</f>
        <v>789</v>
      </c>
      <c r="AC52" s="2">
        <f t="shared" si="20"/>
        <v>789</v>
      </c>
      <c r="AD52" s="3"/>
      <c r="AE52" s="8">
        <f>sD(AD52,$AI52,$AJ52,$AK52)</f>
        <v>0</v>
      </c>
      <c r="AF52" s="7">
        <f>IF(AE52=0,0,AF51+AE52)</f>
        <v>0</v>
      </c>
      <c r="AG52" s="2"/>
      <c r="AI52" s="6">
        <v>124.74354783797025</v>
      </c>
      <c r="AJ52" s="6">
        <v>2.1</v>
      </c>
      <c r="AK52" s="6">
        <v>1.41</v>
      </c>
    </row>
    <row r="53" spans="1:37" ht="12.75">
      <c r="A53" s="11"/>
      <c r="B53" s="25" t="s">
        <v>10</v>
      </c>
      <c r="C53" s="3" t="s">
        <v>247</v>
      </c>
      <c r="D53" s="3" t="s">
        <v>248</v>
      </c>
      <c r="E53" s="3" t="s">
        <v>66</v>
      </c>
      <c r="F53" s="1">
        <f>sD(E53,$AI53,$AJ53,$AK53)</f>
        <v>763</v>
      </c>
      <c r="G53" s="2">
        <f t="shared" si="18"/>
        <v>5702</v>
      </c>
      <c r="H53" s="3"/>
      <c r="I53" s="8">
        <f>sD(H53,$AI53,$AJ53,$AK53)</f>
        <v>0</v>
      </c>
      <c r="J53" s="7">
        <f>IF(H53=0,0,J52+I53)</f>
        <v>0</v>
      </c>
      <c r="K53" s="2"/>
      <c r="L53" s="11"/>
      <c r="M53" s="25" t="s">
        <v>10</v>
      </c>
      <c r="N53" s="3" t="s">
        <v>163</v>
      </c>
      <c r="O53" s="3" t="s">
        <v>341</v>
      </c>
      <c r="P53" s="3" t="s">
        <v>342</v>
      </c>
      <c r="Q53" s="1">
        <f>sD(P53,$AI53,$AJ53,$AK53)</f>
        <v>850</v>
      </c>
      <c r="R53" s="2">
        <f t="shared" si="19"/>
        <v>5496</v>
      </c>
      <c r="S53" s="3"/>
      <c r="T53" s="8">
        <f>sD(S53,$AI53,$AJ53,$AK53)</f>
        <v>0</v>
      </c>
      <c r="U53" s="7">
        <f>IF(S53=0,0,U52+T53)</f>
        <v>0</v>
      </c>
      <c r="V53" s="2"/>
      <c r="X53" s="25" t="s">
        <v>10</v>
      </c>
      <c r="Y53" s="5" t="s">
        <v>510</v>
      </c>
      <c r="Z53" s="5" t="s">
        <v>511</v>
      </c>
      <c r="AA53" s="5" t="s">
        <v>66</v>
      </c>
      <c r="AB53" s="1">
        <f>sD(AA53,$AI53,$AJ53,$AK53)</f>
        <v>763</v>
      </c>
      <c r="AC53" s="2">
        <f t="shared" si="20"/>
        <v>1552</v>
      </c>
      <c r="AD53" s="3"/>
      <c r="AE53" s="8">
        <f>sD(AD53,$AI53,$AJ53,$AK53)</f>
        <v>0</v>
      </c>
      <c r="AF53" s="7">
        <f>IF(AD53=0,0,AF52+AE53)</f>
        <v>0</v>
      </c>
      <c r="AG53" s="2"/>
      <c r="AI53" s="6">
        <v>15.9803</v>
      </c>
      <c r="AJ53" s="6">
        <v>3.8</v>
      </c>
      <c r="AK53" s="6">
        <v>1.04</v>
      </c>
    </row>
    <row r="54" spans="1:37" ht="12.75">
      <c r="A54" s="11"/>
      <c r="B54" s="25">
        <v>800</v>
      </c>
      <c r="C54" s="3" t="s">
        <v>127</v>
      </c>
      <c r="D54" s="3" t="s">
        <v>249</v>
      </c>
      <c r="E54" s="3" t="s">
        <v>81</v>
      </c>
      <c r="F54" s="1">
        <f>sL(E54,$AI54,$AJ54,$AK54)</f>
        <v>879</v>
      </c>
      <c r="G54" s="2">
        <f t="shared" si="18"/>
        <v>6581</v>
      </c>
      <c r="H54" s="3"/>
      <c r="I54" s="8">
        <f>sL(H54,$AI54,$AJ54,$AK54)</f>
        <v>0</v>
      </c>
      <c r="J54" s="7">
        <f>IF(H54=0,0,J53+I54)</f>
        <v>0</v>
      </c>
      <c r="K54" s="2"/>
      <c r="L54" s="11"/>
      <c r="M54" s="25">
        <v>800</v>
      </c>
      <c r="N54" s="3" t="s">
        <v>343</v>
      </c>
      <c r="O54" s="3" t="s">
        <v>343</v>
      </c>
      <c r="P54" s="3" t="s">
        <v>164</v>
      </c>
      <c r="Q54" s="1">
        <f>sL(P54,$AI54,$AJ54,$AK54)</f>
        <v>936</v>
      </c>
      <c r="R54" s="2">
        <f t="shared" si="19"/>
        <v>6432</v>
      </c>
      <c r="S54" s="3"/>
      <c r="T54" s="8">
        <f>sL(S54,$AI54,$AJ54,$AK54)</f>
        <v>0</v>
      </c>
      <c r="U54" s="7">
        <f>IF(S54=0,0,U53+T54)</f>
        <v>0</v>
      </c>
      <c r="V54" s="2"/>
      <c r="X54" s="25">
        <v>800</v>
      </c>
      <c r="Y54" s="5" t="s">
        <v>512</v>
      </c>
      <c r="Z54" s="5" t="s">
        <v>513</v>
      </c>
      <c r="AA54" s="5" t="s">
        <v>514</v>
      </c>
      <c r="AB54" s="1">
        <f>sL(AA54,$AI54,$AJ54,$AK54)</f>
        <v>810</v>
      </c>
      <c r="AC54" s="2">
        <f t="shared" si="20"/>
        <v>2362</v>
      </c>
      <c r="AD54" s="3"/>
      <c r="AE54" s="8">
        <f>sL(AD54,$AI54,$AJ54,$AK54)</f>
        <v>0</v>
      </c>
      <c r="AF54" s="7">
        <f>IF(AD54=0,0,AF53+AE54)</f>
        <v>0</v>
      </c>
      <c r="AG54" s="2"/>
      <c r="AI54" s="6">
        <v>0.11193</v>
      </c>
      <c r="AJ54" s="6">
        <v>254</v>
      </c>
      <c r="AK54" s="6">
        <v>1.88</v>
      </c>
    </row>
    <row r="55" spans="1:33" ht="12.75">
      <c r="A55" s="11"/>
      <c r="B55" s="25" t="s">
        <v>11</v>
      </c>
      <c r="C55" s="3" t="s">
        <v>265</v>
      </c>
      <c r="D55" s="3" t="s">
        <v>266</v>
      </c>
      <c r="E55" s="3"/>
      <c r="F55" s="1">
        <f>SUM(F48:F54)</f>
        <v>6581</v>
      </c>
      <c r="G55" s="2"/>
      <c r="H55" s="3"/>
      <c r="I55" s="8">
        <f>SUM(I48:I54)</f>
        <v>3686</v>
      </c>
      <c r="J55" s="7">
        <f>IF(H48="",F48,I48)+IF(H49="",F49,I49)+IF(H50="",F50,I50)+IF(H51="",F51,I51)+IF(H52="",F52,I52)+IF(H53="",F53,I53)+IF(H54="",F54,I54)</f>
        <v>6335</v>
      </c>
      <c r="K55" s="2">
        <v>12</v>
      </c>
      <c r="L55" s="11"/>
      <c r="M55" s="25" t="s">
        <v>11</v>
      </c>
      <c r="N55" s="3" t="s">
        <v>344</v>
      </c>
      <c r="O55" s="3" t="s">
        <v>345</v>
      </c>
      <c r="P55" s="3"/>
      <c r="Q55" s="1">
        <f>SUM(Q48:Q54)</f>
        <v>6432</v>
      </c>
      <c r="R55" s="2"/>
      <c r="S55" s="3"/>
      <c r="T55" s="8">
        <f>SUM(T48:T54)</f>
        <v>3638</v>
      </c>
      <c r="U55" s="7">
        <f>IF(S48="",Q48,T48)+IF(S49="",Q49,T49)+IF(S50="",Q50,T50)+IF(S51="",Q51,T51)+IF(S52="",Q52,T52)+IF(S53="",Q53,T53)+IF(S54="",Q54,T54)</f>
        <v>6336</v>
      </c>
      <c r="V55" s="2">
        <v>11</v>
      </c>
      <c r="X55" s="25" t="s">
        <v>11</v>
      </c>
      <c r="Y55" s="5" t="s">
        <v>503</v>
      </c>
      <c r="Z55" s="5" t="s">
        <v>504</v>
      </c>
      <c r="AB55" s="1">
        <f>SUM(AB48:AB54)</f>
        <v>2362</v>
      </c>
      <c r="AD55" s="3"/>
      <c r="AE55" s="8">
        <f>SUM(AE48:AE54)</f>
        <v>3736</v>
      </c>
      <c r="AF55" s="7">
        <f>IF(AD48="",AB48,AE48)+IF(AD49="",AB49,AE49)+IF(AD50="",AB50,AE50)+IF(AD51="",AB51,AE51)+IF(AD52="",AB52,AE52)+IF(AD53="",AB53,AE53)+IF(AD54="",AB54,AE54)</f>
        <v>6098</v>
      </c>
      <c r="AG55" s="2">
        <v>21</v>
      </c>
    </row>
    <row r="56" spans="1:37" s="19" customFormat="1" ht="12.75">
      <c r="A56" s="21"/>
      <c r="B56" s="26" t="str">
        <f>A57&amp;" "&amp;A58&amp;A59&amp;" ("&amp;A60&amp;") "&amp;TEXT(A61,"dd/mm/yyyy")</f>
        <v>Erica Bougard (USA) 26/07/1993</v>
      </c>
      <c r="C56" s="22"/>
      <c r="D56" s="22"/>
      <c r="E56" s="22"/>
      <c r="H56" s="22"/>
      <c r="I56" s="23"/>
      <c r="J56" s="23"/>
      <c r="L56" s="24"/>
      <c r="M56" s="26" t="str">
        <f>L57&amp;" "&amp;L58&amp;" ("&amp;L59&amp;") "&amp;TEXT(L60,"dd/mm/yyyy")</f>
        <v>Antoinette Nana Djimou (FRA) 02/08/1985</v>
      </c>
      <c r="N56" s="22"/>
      <c r="O56" s="22"/>
      <c r="P56" s="22"/>
      <c r="S56" s="22"/>
      <c r="T56" s="23"/>
      <c r="U56" s="23"/>
      <c r="W56" s="24"/>
      <c r="X56" s="26" t="str">
        <f>W57&amp;" "&amp;W58&amp;" ("&amp;W59&amp;") "&amp;TEXT(W60,"dd/mm/yyyy")</f>
        <v>Györgyi Zsivoczky-Farkas (HUN) 13/02/1985</v>
      </c>
      <c r="Y56" s="22"/>
      <c r="Z56" s="22"/>
      <c r="AA56" s="22"/>
      <c r="AD56" s="22"/>
      <c r="AE56" s="23"/>
      <c r="AF56" s="23"/>
      <c r="AI56" s="20"/>
      <c r="AJ56" s="20"/>
      <c r="AK56" s="20"/>
    </row>
    <row r="57" spans="1:37" ht="12.75">
      <c r="A57" s="29" t="s">
        <v>250</v>
      </c>
      <c r="B57" s="25" t="s">
        <v>5</v>
      </c>
      <c r="C57" s="5" t="s">
        <v>252</v>
      </c>
      <c r="D57" s="5" t="s">
        <v>62</v>
      </c>
      <c r="E57" s="5" t="s">
        <v>6</v>
      </c>
      <c r="F57" s="1">
        <f>sS(E57,$AI57,$AJ57,$AK57)</f>
        <v>1124</v>
      </c>
      <c r="G57" s="2">
        <f>F57</f>
        <v>1124</v>
      </c>
      <c r="H57" s="5" t="s">
        <v>473</v>
      </c>
      <c r="I57" s="8">
        <f>sS(H57,$AI57,$AJ57,$AK57)</f>
        <v>1089</v>
      </c>
      <c r="J57" s="7">
        <f>I57</f>
        <v>1089</v>
      </c>
      <c r="L57" s="12" t="s">
        <v>129</v>
      </c>
      <c r="M57" s="25" t="s">
        <v>5</v>
      </c>
      <c r="N57" s="4" t="s">
        <v>132</v>
      </c>
      <c r="O57" s="5" t="s">
        <v>346</v>
      </c>
      <c r="P57" s="5" t="s">
        <v>94</v>
      </c>
      <c r="Q57" s="1">
        <f>sS(P57,$AI57,$AJ57,$AK57)</f>
        <v>1080</v>
      </c>
      <c r="R57" s="2">
        <f>Q57</f>
        <v>1080</v>
      </c>
      <c r="S57" s="5" t="s">
        <v>485</v>
      </c>
      <c r="T57" s="8">
        <f>sS(S57,$AI57,$AJ57,$AK57)</f>
        <v>1056</v>
      </c>
      <c r="U57" s="7">
        <f>T57</f>
        <v>1056</v>
      </c>
      <c r="W57" s="13" t="s">
        <v>173</v>
      </c>
      <c r="X57" s="25" t="s">
        <v>5</v>
      </c>
      <c r="Y57" s="5" t="s">
        <v>176</v>
      </c>
      <c r="Z57" s="5" t="s">
        <v>177</v>
      </c>
      <c r="AA57" s="5" t="s">
        <v>50</v>
      </c>
      <c r="AB57" s="1">
        <f>sS(AA57,$AI57,$AJ57,$AK57)</f>
        <v>1007</v>
      </c>
      <c r="AC57" s="2">
        <f>AB57</f>
        <v>1007</v>
      </c>
      <c r="AD57" s="5" t="s">
        <v>497</v>
      </c>
      <c r="AE57" s="8">
        <f>sS(AD57,$AI57,$AJ57,$AK57)</f>
        <v>971</v>
      </c>
      <c r="AF57" s="7">
        <f>AE57</f>
        <v>971</v>
      </c>
      <c r="AI57" s="6">
        <v>9.23076</v>
      </c>
      <c r="AJ57" s="6">
        <v>26.7</v>
      </c>
      <c r="AK57" s="6">
        <v>1.835</v>
      </c>
    </row>
    <row r="58" spans="1:37" ht="12.75">
      <c r="A58" s="29" t="s">
        <v>251</v>
      </c>
      <c r="B58" s="25" t="s">
        <v>7</v>
      </c>
      <c r="C58" s="5" t="s">
        <v>253</v>
      </c>
      <c r="D58" s="5" t="s">
        <v>254</v>
      </c>
      <c r="E58" s="5" t="s">
        <v>58</v>
      </c>
      <c r="F58" s="1">
        <f>sD(E58,$AI58,$AJ58,$AK58)</f>
        <v>1080</v>
      </c>
      <c r="G58" s="2">
        <f aca="true" t="shared" si="21" ref="G58:G63">G57+F58</f>
        <v>2204</v>
      </c>
      <c r="H58" s="5" t="s">
        <v>100</v>
      </c>
      <c r="I58" s="8">
        <f>sD(H58,$AI58,$AJ58,$AK58)</f>
        <v>903</v>
      </c>
      <c r="J58" s="7">
        <f>IF(I58=0,0,J57+I58)</f>
        <v>1992</v>
      </c>
      <c r="L58" s="12" t="s">
        <v>130</v>
      </c>
      <c r="M58" s="25" t="s">
        <v>7</v>
      </c>
      <c r="N58" s="5" t="s">
        <v>133</v>
      </c>
      <c r="O58" s="5" t="s">
        <v>347</v>
      </c>
      <c r="P58" s="5" t="s">
        <v>101</v>
      </c>
      <c r="Q58" s="1">
        <f>sD(P58,$AI58,$AJ58,$AK58)</f>
        <v>928</v>
      </c>
      <c r="R58" s="2">
        <f aca="true" t="shared" si="22" ref="R58:R63">R57+Q58</f>
        <v>2008</v>
      </c>
      <c r="S58" s="5" t="s">
        <v>267</v>
      </c>
      <c r="T58" s="8">
        <f>sD(S58,$AI58,$AJ58,$AK58)</f>
        <v>867</v>
      </c>
      <c r="U58" s="7">
        <f>IF(T58=0,0,U57+T58)</f>
        <v>1923</v>
      </c>
      <c r="W58" s="13" t="s">
        <v>174</v>
      </c>
      <c r="X58" s="25" t="s">
        <v>7</v>
      </c>
      <c r="Y58" s="5" t="s">
        <v>168</v>
      </c>
      <c r="Z58" s="5" t="s">
        <v>24</v>
      </c>
      <c r="AA58" s="5" t="s">
        <v>64</v>
      </c>
      <c r="AB58" s="1">
        <f>sD(AA58,$AI58,$AJ58,$AK58)</f>
        <v>1041</v>
      </c>
      <c r="AC58" s="2">
        <f aca="true" t="shared" si="23" ref="AC58:AC63">AC57+AB58</f>
        <v>2048</v>
      </c>
      <c r="AD58" s="5" t="s">
        <v>35</v>
      </c>
      <c r="AE58" s="8">
        <f>sD(AD58,$AI58,$AJ58,$AK58)</f>
        <v>941</v>
      </c>
      <c r="AF58" s="7">
        <f>IF(AE58=0,0,AF57+AE58)</f>
        <v>1912</v>
      </c>
      <c r="AI58" s="6">
        <v>916.327049309804</v>
      </c>
      <c r="AJ58" s="6">
        <v>0.75</v>
      </c>
      <c r="AK58" s="6">
        <v>1.348</v>
      </c>
    </row>
    <row r="59" spans="2:37" ht="12.75">
      <c r="B59" s="25" t="s">
        <v>8</v>
      </c>
      <c r="C59" s="5" t="s">
        <v>255</v>
      </c>
      <c r="D59" s="5" t="s">
        <v>256</v>
      </c>
      <c r="E59" s="5" t="s">
        <v>68</v>
      </c>
      <c r="F59" s="1">
        <f>sD(E59,$AI59,$AJ59,$AK59)</f>
        <v>694</v>
      </c>
      <c r="G59" s="2">
        <f t="shared" si="21"/>
        <v>2898</v>
      </c>
      <c r="H59" s="5" t="s">
        <v>474</v>
      </c>
      <c r="I59" s="8">
        <f>sD(H59,$AI59,$AJ59,$AK59)</f>
        <v>622</v>
      </c>
      <c r="J59" s="7">
        <f>IF(I59=0,0,J58+I59)</f>
        <v>2614</v>
      </c>
      <c r="L59" s="12" t="s">
        <v>131</v>
      </c>
      <c r="M59" s="25" t="s">
        <v>8</v>
      </c>
      <c r="N59" s="5" t="s">
        <v>135</v>
      </c>
      <c r="O59" s="5" t="s">
        <v>348</v>
      </c>
      <c r="P59" s="5" t="s">
        <v>349</v>
      </c>
      <c r="Q59" s="1">
        <f>sD(P59,$AI59,$AJ59,$AK59)</f>
        <v>878</v>
      </c>
      <c r="R59" s="2">
        <f t="shared" si="22"/>
        <v>2886</v>
      </c>
      <c r="S59" s="5" t="s">
        <v>486</v>
      </c>
      <c r="T59" s="8">
        <f>sD(S59,$AI59,$AJ59,$AK59)</f>
        <v>835</v>
      </c>
      <c r="U59" s="7">
        <f>IF(T59=0,0,U58+T59)</f>
        <v>2758</v>
      </c>
      <c r="W59" s="12" t="s">
        <v>57</v>
      </c>
      <c r="X59" s="25" t="s">
        <v>8</v>
      </c>
      <c r="Y59" s="5" t="s">
        <v>438</v>
      </c>
      <c r="Z59" s="5" t="s">
        <v>439</v>
      </c>
      <c r="AA59" s="5" t="s">
        <v>76</v>
      </c>
      <c r="AB59" s="1">
        <f>sD(AA59,$AI59,$AJ59,$AK59)</f>
        <v>827</v>
      </c>
      <c r="AC59" s="2">
        <f t="shared" si="23"/>
        <v>2875</v>
      </c>
      <c r="AD59" s="5" t="s">
        <v>26</v>
      </c>
      <c r="AE59" s="8">
        <f>sD(AD59,$AI59,$AJ59,$AK59)</f>
        <v>777</v>
      </c>
      <c r="AF59" s="7">
        <f>IF(AE59=0,0,AF58+AE59)</f>
        <v>2689</v>
      </c>
      <c r="AI59" s="6">
        <v>56.0211</v>
      </c>
      <c r="AJ59" s="6">
        <v>1.5</v>
      </c>
      <c r="AK59" s="6">
        <v>1.05</v>
      </c>
    </row>
    <row r="60" spans="1:37" ht="12.75">
      <c r="A60" s="29" t="s">
        <v>33</v>
      </c>
      <c r="B60" s="25">
        <v>200</v>
      </c>
      <c r="C60" s="5" t="s">
        <v>257</v>
      </c>
      <c r="D60" s="5" t="s">
        <v>120</v>
      </c>
      <c r="E60" s="5" t="s">
        <v>211</v>
      </c>
      <c r="F60" s="1">
        <f>sS(E60,$AI60,$AJ60,$AK60)</f>
        <v>1039</v>
      </c>
      <c r="G60" s="2">
        <f t="shared" si="21"/>
        <v>3937</v>
      </c>
      <c r="H60" s="5" t="s">
        <v>475</v>
      </c>
      <c r="I60" s="8">
        <f>sS(H60,$AI60,$AJ60,$AK60)</f>
        <v>1014</v>
      </c>
      <c r="J60" s="7">
        <f>IF(I60=0,0,J59+I60)</f>
        <v>3628</v>
      </c>
      <c r="L60" s="12">
        <v>31261</v>
      </c>
      <c r="M60" s="25">
        <v>200</v>
      </c>
      <c r="N60" s="5" t="s">
        <v>136</v>
      </c>
      <c r="O60" s="5" t="s">
        <v>350</v>
      </c>
      <c r="P60" s="5" t="s">
        <v>137</v>
      </c>
      <c r="Q60" s="1">
        <f>sS(P60,$AI60,$AJ60,$AK60)</f>
        <v>910</v>
      </c>
      <c r="R60" s="2">
        <f t="shared" si="22"/>
        <v>3796</v>
      </c>
      <c r="S60" s="5" t="s">
        <v>487</v>
      </c>
      <c r="T60" s="8">
        <f>sS(S60,$AI60,$AJ60,$AK60)</f>
        <v>871</v>
      </c>
      <c r="U60" s="7">
        <f>IF(T60=0,0,U59+T60)</f>
        <v>3629</v>
      </c>
      <c r="W60" s="28">
        <v>31091</v>
      </c>
      <c r="X60" s="25">
        <v>200</v>
      </c>
      <c r="Y60" s="5" t="s">
        <v>178</v>
      </c>
      <c r="Z60" s="5" t="s">
        <v>440</v>
      </c>
      <c r="AA60" s="5" t="s">
        <v>441</v>
      </c>
      <c r="AB60" s="1">
        <f>sS(AA60,$AI60,$AJ60,$AK60)</f>
        <v>841</v>
      </c>
      <c r="AC60" s="2">
        <f t="shared" si="23"/>
        <v>3716</v>
      </c>
      <c r="AD60" s="5" t="s">
        <v>498</v>
      </c>
      <c r="AE60" s="8">
        <f>sS(AD60,$AI60,$AJ60,$AK60)</f>
        <v>852</v>
      </c>
      <c r="AF60" s="7">
        <f>IF(AE60=0,0,AF59+AE60)</f>
        <v>3541</v>
      </c>
      <c r="AI60" s="6">
        <v>4.99087</v>
      </c>
      <c r="AJ60" s="6">
        <v>42.5</v>
      </c>
      <c r="AK60" s="6">
        <v>1.81</v>
      </c>
    </row>
    <row r="61" spans="1:37" ht="12.75">
      <c r="A61" s="10">
        <v>34176</v>
      </c>
      <c r="B61" s="25" t="s">
        <v>9</v>
      </c>
      <c r="C61" s="5" t="s">
        <v>258</v>
      </c>
      <c r="D61" s="5" t="s">
        <v>259</v>
      </c>
      <c r="E61" s="5" t="s">
        <v>195</v>
      </c>
      <c r="F61" s="1">
        <f>sD(E61,$AI61,$AJ61,$AK61)</f>
        <v>1007</v>
      </c>
      <c r="G61" s="2">
        <f t="shared" si="21"/>
        <v>4944</v>
      </c>
      <c r="I61" s="8">
        <f>sD(H61,$AI61,$AJ61,$AK61)</f>
        <v>0</v>
      </c>
      <c r="J61" s="7">
        <f>IF(I61=0,0,J60+I61)</f>
        <v>0</v>
      </c>
      <c r="M61" s="25" t="s">
        <v>9</v>
      </c>
      <c r="N61" s="5" t="s">
        <v>138</v>
      </c>
      <c r="O61" s="5" t="s">
        <v>351</v>
      </c>
      <c r="P61" s="5" t="s">
        <v>285</v>
      </c>
      <c r="Q61" s="1">
        <f>sD(P61,$AI61,$AJ61,$AK61)</f>
        <v>943</v>
      </c>
      <c r="R61" s="2">
        <f t="shared" si="22"/>
        <v>4739</v>
      </c>
      <c r="T61" s="8">
        <f>sD(S61,$AI61,$AJ61,$AK61)</f>
        <v>0</v>
      </c>
      <c r="U61" s="7">
        <f>IF(T61=0,0,U60+T61)</f>
        <v>0</v>
      </c>
      <c r="X61" s="25" t="s">
        <v>9</v>
      </c>
      <c r="Y61" s="5" t="s">
        <v>442</v>
      </c>
      <c r="Z61" s="5" t="s">
        <v>31</v>
      </c>
      <c r="AA61" s="5" t="s">
        <v>31</v>
      </c>
      <c r="AB61" s="1">
        <f>sD(AA61,$AI61,$AJ61,$AK61)</f>
        <v>927</v>
      </c>
      <c r="AC61" s="2">
        <f t="shared" si="23"/>
        <v>4643</v>
      </c>
      <c r="AE61" s="8">
        <f>sD(AD61,$AI61,$AJ61,$AK61)</f>
        <v>0</v>
      </c>
      <c r="AF61" s="7">
        <f>IF(AE61=0,0,AF60+AE61)</f>
        <v>0</v>
      </c>
      <c r="AI61" s="6">
        <v>124.74354783797025</v>
      </c>
      <c r="AJ61" s="6">
        <v>2.1</v>
      </c>
      <c r="AK61" s="6">
        <v>1.41</v>
      </c>
    </row>
    <row r="62" spans="2:37" ht="12.75">
      <c r="B62" s="25" t="s">
        <v>10</v>
      </c>
      <c r="C62" s="5" t="s">
        <v>260</v>
      </c>
      <c r="D62" s="5" t="s">
        <v>261</v>
      </c>
      <c r="E62" s="5" t="s">
        <v>73</v>
      </c>
      <c r="F62" s="1">
        <f>sD(E62,$AI62,$AJ62,$AK62)</f>
        <v>667</v>
      </c>
      <c r="G62" s="2">
        <f t="shared" si="21"/>
        <v>5611</v>
      </c>
      <c r="I62" s="8">
        <f>sD(H62,$AI62,$AJ62,$AK62)</f>
        <v>0</v>
      </c>
      <c r="J62" s="7">
        <f>IF(H62=0,0,J61+I62)</f>
        <v>0</v>
      </c>
      <c r="M62" s="25" t="s">
        <v>10</v>
      </c>
      <c r="N62" s="5" t="s">
        <v>139</v>
      </c>
      <c r="O62" s="5" t="s">
        <v>352</v>
      </c>
      <c r="P62" s="5" t="s">
        <v>140</v>
      </c>
      <c r="Q62" s="1">
        <f>sD(P62,$AI62,$AJ62,$AK62)</f>
        <v>918</v>
      </c>
      <c r="R62" s="2">
        <f t="shared" si="22"/>
        <v>5657</v>
      </c>
      <c r="T62" s="8">
        <f>sD(S62,$AI62,$AJ62,$AK62)</f>
        <v>0</v>
      </c>
      <c r="U62" s="7">
        <f>IF(S62=0,0,U61+T62)</f>
        <v>0</v>
      </c>
      <c r="X62" s="25" t="s">
        <v>10</v>
      </c>
      <c r="Y62" s="5" t="s">
        <v>179</v>
      </c>
      <c r="Z62" s="5" t="s">
        <v>443</v>
      </c>
      <c r="AA62" s="5" t="s">
        <v>444</v>
      </c>
      <c r="AB62" s="1">
        <f>sD(AA62,$AI62,$AJ62,$AK62)</f>
        <v>812</v>
      </c>
      <c r="AC62" s="2">
        <f t="shared" si="23"/>
        <v>5455</v>
      </c>
      <c r="AE62" s="8">
        <f>sD(AD62,$AI62,$AJ62,$AK62)</f>
        <v>0</v>
      </c>
      <c r="AF62" s="7">
        <f>IF(AD62=0,0,AF61+AE62)</f>
        <v>0</v>
      </c>
      <c r="AI62" s="6">
        <v>15.9803</v>
      </c>
      <c r="AJ62" s="6">
        <v>3.8</v>
      </c>
      <c r="AK62" s="6">
        <v>1.04</v>
      </c>
    </row>
    <row r="63" spans="2:37" ht="12.75">
      <c r="B63" s="25">
        <v>800</v>
      </c>
      <c r="C63" s="5" t="s">
        <v>262</v>
      </c>
      <c r="D63" s="5" t="s">
        <v>263</v>
      </c>
      <c r="E63" s="5" t="s">
        <v>59</v>
      </c>
      <c r="F63" s="1">
        <f>sL(E63,$AI63,$AJ63,$AK63)</f>
        <v>965</v>
      </c>
      <c r="G63" s="2">
        <f t="shared" si="21"/>
        <v>6576</v>
      </c>
      <c r="I63" s="8">
        <f>sL(H63,$AI63,$AJ63,$AK63)</f>
        <v>0</v>
      </c>
      <c r="J63" s="7">
        <f>IF(H63=0,0,J62+I63)</f>
        <v>0</v>
      </c>
      <c r="M63" s="25">
        <v>800</v>
      </c>
      <c r="N63" s="5" t="s">
        <v>141</v>
      </c>
      <c r="O63" s="5" t="s">
        <v>353</v>
      </c>
      <c r="P63" s="5" t="s">
        <v>114</v>
      </c>
      <c r="Q63" s="1">
        <f>sL(P63,$AI63,$AJ63,$AK63)</f>
        <v>824</v>
      </c>
      <c r="R63" s="2">
        <f t="shared" si="22"/>
        <v>6481</v>
      </c>
      <c r="T63" s="8">
        <f>sL(S63,$AI63,$AJ63,$AK63)</f>
        <v>0</v>
      </c>
      <c r="U63" s="7">
        <f>IF(S63=0,0,U62+T63)</f>
        <v>0</v>
      </c>
      <c r="X63" s="25">
        <v>800</v>
      </c>
      <c r="Y63" s="5" t="s">
        <v>445</v>
      </c>
      <c r="Z63" s="5" t="s">
        <v>446</v>
      </c>
      <c r="AA63" s="5" t="s">
        <v>447</v>
      </c>
      <c r="AB63" s="1">
        <f>sL(AA63,$AI63,$AJ63,$AK63)</f>
        <v>928</v>
      </c>
      <c r="AC63" s="2">
        <f t="shared" si="23"/>
        <v>6383</v>
      </c>
      <c r="AE63" s="8">
        <f>sL(AD63,$AI63,$AJ63,$AK63)</f>
        <v>0</v>
      </c>
      <c r="AF63" s="7">
        <f>IF(AD63=0,0,AF62+AE63)</f>
        <v>0</v>
      </c>
      <c r="AI63" s="6">
        <v>0.11193</v>
      </c>
      <c r="AJ63" s="6">
        <v>254</v>
      </c>
      <c r="AK63" s="6">
        <v>1.88</v>
      </c>
    </row>
    <row r="64" spans="2:33" ht="12.75">
      <c r="B64" s="25" t="s">
        <v>11</v>
      </c>
      <c r="C64" s="5" t="s">
        <v>264</v>
      </c>
      <c r="D64" s="5" t="s">
        <v>92</v>
      </c>
      <c r="F64" s="1">
        <f>SUM(F57:F63)</f>
        <v>6576</v>
      </c>
      <c r="I64" s="8">
        <f>SUM(I57:I63)</f>
        <v>3628</v>
      </c>
      <c r="J64" s="7">
        <f>IF(H57="",F57,I57)+IF(H58="",F58,I58)+IF(H59="",F59,I59)+IF(H60="",F60,I60)+IF(H61="",F61,I61)+IF(H62="",F62,I62)+IF(H63="",F63,I63)</f>
        <v>6267</v>
      </c>
      <c r="K64" s="1">
        <v>16</v>
      </c>
      <c r="M64" s="25" t="s">
        <v>11</v>
      </c>
      <c r="N64" s="4" t="s">
        <v>175</v>
      </c>
      <c r="O64" s="5" t="s">
        <v>354</v>
      </c>
      <c r="Q64" s="1">
        <f>SUM(Q57:Q63)</f>
        <v>6481</v>
      </c>
      <c r="T64" s="8">
        <f>SUM(T57:T63)</f>
        <v>3629</v>
      </c>
      <c r="U64" s="7">
        <f>IF(S57="",Q57,T57)+IF(S58="",Q58,T58)+IF(S59="",Q59,T59)+IF(S60="",Q60,T60)+IF(S61="",Q61,T61)+IF(S62="",Q62,T62)+IF(S63="",Q63,T63)</f>
        <v>6314</v>
      </c>
      <c r="V64" s="1">
        <v>13</v>
      </c>
      <c r="X64" s="25" t="s">
        <v>11</v>
      </c>
      <c r="Y64" s="5" t="s">
        <v>448</v>
      </c>
      <c r="Z64" s="5" t="s">
        <v>449</v>
      </c>
      <c r="AB64" s="1">
        <f>SUM(AB57:AB63)</f>
        <v>6383</v>
      </c>
      <c r="AE64" s="8">
        <f>SUM(AE57:AE63)</f>
        <v>3541</v>
      </c>
      <c r="AF64" s="7">
        <f>IF(AD57="",AB57,AE57)+IF(AD58="",AB58,AE58)+IF(AD59="",AB59,AE59)+IF(AD60="",AB60,AE60)+IF(AD61="",AB61,AE61)+IF(AD62="",AB62,AE62)+IF(AD63="",AB63,AE63)</f>
        <v>6208</v>
      </c>
      <c r="AG64" s="31" t="s">
        <v>499</v>
      </c>
    </row>
  </sheetData>
  <sheetProtection/>
  <printOptions gridLines="1"/>
  <pageMargins left="0.31496062992125984" right="0.2362204724409449" top="0.3937007874015748" bottom="0.31496062992125984" header="0.3937007874015748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 And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Mazdon, Stuart</dc:creator>
  <cp:keywords/>
  <dc:description/>
  <cp:lastModifiedBy>Stuart</cp:lastModifiedBy>
  <cp:lastPrinted>2017-08-05T23:07:08Z</cp:lastPrinted>
  <dcterms:created xsi:type="dcterms:W3CDTF">2011-06-29T08:33:29Z</dcterms:created>
  <dcterms:modified xsi:type="dcterms:W3CDTF">2017-08-05T23:08:59Z</dcterms:modified>
  <cp:category/>
  <cp:version/>
  <cp:contentType/>
  <cp:contentStatus/>
</cp:coreProperties>
</file>